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1205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<sst xmlns="http://schemas.openxmlformats.org/spreadsheetml/2006/main" count="79" uniqueCount="32">
  <si>
    <t>Lothian Road - beside Filmhouse</t>
  </si>
  <si>
    <t>Northbound - towards city centre</t>
  </si>
  <si>
    <t>Southbound - away from city centre</t>
  </si>
  <si>
    <t>Time</t>
  </si>
  <si>
    <t>Bikes</t>
  </si>
  <si>
    <t>Commercial</t>
  </si>
  <si>
    <t>Private</t>
  </si>
  <si>
    <t>Total</t>
  </si>
  <si>
    <t>Bikes %</t>
  </si>
  <si>
    <t>7.45-8.00</t>
  </si>
  <si>
    <t>8.00-8.15</t>
  </si>
  <si>
    <t>8.15-8.30</t>
  </si>
  <si>
    <t>8.30-8.45</t>
  </si>
  <si>
    <t>8.45-9.00</t>
  </si>
  <si>
    <t>9.00-9.15</t>
  </si>
  <si>
    <t>Total 8-9</t>
  </si>
  <si>
    <t>Total 7.45-9.15</t>
  </si>
  <si>
    <t>Forrest Road / Bristo Place</t>
  </si>
  <si>
    <t>northbound</t>
  </si>
  <si>
    <t>southbound</t>
  </si>
  <si>
    <t>Single occupancy cars</t>
  </si>
  <si>
    <t>northbound (citybound)</t>
  </si>
  <si>
    <t>4 locations: Lothian Road + Forrest Road [totals for comparisons with other counts]</t>
  </si>
  <si>
    <t>southbound (out-of-centre)</t>
  </si>
  <si>
    <t>northbound + southbound</t>
  </si>
  <si>
    <t>number</t>
  </si>
  <si>
    <t>% of all cars</t>
  </si>
  <si>
    <t>SPOKES TRAFFIC COUNT  -  TUESDAY 11 MAY 2010</t>
  </si>
  <si>
    <t>Forrest Rd - note that Mound now re-opened to traffic</t>
  </si>
  <si>
    <t>Lothian Rd - now free-flow at foot of Lothian Rd</t>
  </si>
  <si>
    <t xml:space="preserve"> Weather - sunny, cool</t>
  </si>
  <si>
    <t>Note - first count with Princes St tramlines in place - has this deterred some Forrest Rd northbound cyclists?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</si>
</sst>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21"/>
      <name val="Times New Roman"/>
      <family val="1"/>
    </font>
    <font>
      <b/>
      <sz val="10"/>
      <color indexed="2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8">
      <selection activeCell="A42" sqref="A42"/>
    </sheetView>
  </sheetViews>
  <sheetFormatPr defaultColWidth="9.140625" defaultRowHeight="12.75"/>
  <cols>
    <col min="1" max="1" width="11.8515625" style="1" customWidth="1"/>
    <col min="2" max="6" width="8.57421875" style="2" customWidth="1"/>
    <col min="7" max="7" width="6.7109375" style="2" customWidth="1"/>
    <col min="8" max="11" width="8.57421875" style="2" customWidth="1"/>
    <col min="12" max="13" width="10.00390625" style="2" customWidth="1"/>
    <col min="14" max="14" width="9.140625" style="17" customWidth="1"/>
    <col min="15" max="16384" width="10.00390625" style="2" customWidth="1"/>
  </cols>
  <sheetData>
    <row r="1" ht="15.75">
      <c r="A1" s="16" t="s">
        <v>27</v>
      </c>
    </row>
    <row r="3" spans="1:13" ht="13.5" customHeight="1">
      <c r="A3" s="10" t="s">
        <v>0</v>
      </c>
      <c r="M3" s="3" t="s">
        <v>20</v>
      </c>
    </row>
    <row r="4" spans="1:15" ht="12.75">
      <c r="A4" s="10"/>
      <c r="B4" s="2" t="s">
        <v>1</v>
      </c>
      <c r="G4" s="2" t="s">
        <v>2</v>
      </c>
      <c r="M4" s="2" t="s">
        <v>18</v>
      </c>
      <c r="O4" s="2" t="s">
        <v>19</v>
      </c>
    </row>
    <row r="5" spans="1:16" ht="12.75">
      <c r="A5" s="4" t="s">
        <v>3</v>
      </c>
      <c r="B5" s="5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5" t="s">
        <v>4</v>
      </c>
      <c r="H5" s="5" t="s">
        <v>5</v>
      </c>
      <c r="I5" s="6" t="s">
        <v>6</v>
      </c>
      <c r="J5" s="7" t="s">
        <v>7</v>
      </c>
      <c r="K5" s="5" t="s">
        <v>8</v>
      </c>
      <c r="L5" s="7"/>
      <c r="M5" s="7" t="s">
        <v>25</v>
      </c>
      <c r="N5" s="8" t="s">
        <v>26</v>
      </c>
      <c r="O5" s="7" t="s">
        <v>25</v>
      </c>
      <c r="P5" s="8" t="s">
        <v>26</v>
      </c>
    </row>
    <row r="6" spans="1:16" ht="12.75">
      <c r="A6" s="1" t="s">
        <v>9</v>
      </c>
      <c r="B6" s="25">
        <v>23</v>
      </c>
      <c r="C6" s="25">
        <v>55</v>
      </c>
      <c r="D6" s="25">
        <v>147</v>
      </c>
      <c r="E6" s="7">
        <f aca="true" t="shared" si="0" ref="E6:E11">SUM(B6:D6)</f>
        <v>225</v>
      </c>
      <c r="F6" s="9">
        <f aca="true" t="shared" si="1" ref="F6:F13">B6/E6</f>
        <v>0.10222222222222223</v>
      </c>
      <c r="G6" s="25">
        <v>4</v>
      </c>
      <c r="H6" s="25">
        <v>46</v>
      </c>
      <c r="I6" s="25">
        <v>167</v>
      </c>
      <c r="J6" s="7">
        <f aca="true" t="shared" si="2" ref="J6:J11">SUM(G6:I6)</f>
        <v>217</v>
      </c>
      <c r="K6" s="9">
        <f aca="true" t="shared" si="3" ref="K6:K13">G6/J6</f>
        <v>0.018433179723502304</v>
      </c>
      <c r="L6" s="7"/>
      <c r="M6" s="25">
        <v>105</v>
      </c>
      <c r="N6" s="9">
        <f>M6/D6</f>
        <v>0.7142857142857143</v>
      </c>
      <c r="O6" s="25">
        <v>130</v>
      </c>
      <c r="P6" s="9">
        <f>O6/I6</f>
        <v>0.7784431137724551</v>
      </c>
    </row>
    <row r="7" spans="1:16" s="18" customFormat="1" ht="12" customHeight="1">
      <c r="A7" s="1" t="s">
        <v>10</v>
      </c>
      <c r="B7" s="25">
        <v>29</v>
      </c>
      <c r="C7" s="25">
        <v>44</v>
      </c>
      <c r="D7" s="25">
        <v>153</v>
      </c>
      <c r="E7" s="7">
        <f t="shared" si="0"/>
        <v>226</v>
      </c>
      <c r="F7" s="9">
        <f t="shared" si="1"/>
        <v>0.12831858407079647</v>
      </c>
      <c r="G7" s="25">
        <v>6</v>
      </c>
      <c r="H7" s="25">
        <v>47</v>
      </c>
      <c r="I7" s="25">
        <v>154</v>
      </c>
      <c r="J7" s="7">
        <f t="shared" si="2"/>
        <v>207</v>
      </c>
      <c r="K7" s="9">
        <f t="shared" si="3"/>
        <v>0.028985507246376812</v>
      </c>
      <c r="L7" s="5"/>
      <c r="M7" s="25">
        <v>113</v>
      </c>
      <c r="N7" s="9">
        <f aca="true" t="shared" si="4" ref="N7:N13">M7/D7</f>
        <v>0.738562091503268</v>
      </c>
      <c r="O7" s="25">
        <v>116</v>
      </c>
      <c r="P7" s="9">
        <f aca="true" t="shared" si="5" ref="P7:P13">O7/I7</f>
        <v>0.7532467532467533</v>
      </c>
    </row>
    <row r="8" spans="1:16" ht="12.75">
      <c r="A8" s="1" t="s">
        <v>11</v>
      </c>
      <c r="B8" s="25">
        <v>43</v>
      </c>
      <c r="C8" s="25">
        <v>59</v>
      </c>
      <c r="D8" s="25">
        <v>160</v>
      </c>
      <c r="E8" s="7">
        <f t="shared" si="0"/>
        <v>262</v>
      </c>
      <c r="F8" s="9">
        <f t="shared" si="1"/>
        <v>0.16412213740458015</v>
      </c>
      <c r="G8" s="25">
        <v>28</v>
      </c>
      <c r="H8" s="25">
        <v>53</v>
      </c>
      <c r="I8" s="25">
        <v>159</v>
      </c>
      <c r="J8" s="7">
        <f t="shared" si="2"/>
        <v>240</v>
      </c>
      <c r="K8" s="9">
        <f t="shared" si="3"/>
        <v>0.11666666666666667</v>
      </c>
      <c r="L8" s="7"/>
      <c r="M8" s="25">
        <v>128</v>
      </c>
      <c r="N8" s="9">
        <f t="shared" si="4"/>
        <v>0.8</v>
      </c>
      <c r="O8" s="25">
        <v>121</v>
      </c>
      <c r="P8" s="9">
        <f t="shared" si="5"/>
        <v>0.7610062893081762</v>
      </c>
    </row>
    <row r="9" spans="1:16" ht="12.75">
      <c r="A9" s="1" t="s">
        <v>12</v>
      </c>
      <c r="B9" s="25">
        <v>44</v>
      </c>
      <c r="C9" s="25">
        <v>43</v>
      </c>
      <c r="D9" s="25">
        <v>151</v>
      </c>
      <c r="E9" s="7">
        <f t="shared" si="0"/>
        <v>238</v>
      </c>
      <c r="F9" s="9">
        <f t="shared" si="1"/>
        <v>0.18487394957983194</v>
      </c>
      <c r="G9" s="25">
        <v>3</v>
      </c>
      <c r="H9" s="25">
        <v>39</v>
      </c>
      <c r="I9" s="25">
        <v>109</v>
      </c>
      <c r="J9" s="7">
        <f t="shared" si="2"/>
        <v>151</v>
      </c>
      <c r="K9" s="9">
        <f t="shared" si="3"/>
        <v>0.019867549668874173</v>
      </c>
      <c r="L9" s="7"/>
      <c r="M9" s="25">
        <v>124</v>
      </c>
      <c r="N9" s="9">
        <f t="shared" si="4"/>
        <v>0.8211920529801324</v>
      </c>
      <c r="O9" s="25">
        <v>86</v>
      </c>
      <c r="P9" s="9">
        <f t="shared" si="5"/>
        <v>0.7889908256880734</v>
      </c>
    </row>
    <row r="10" spans="1:16" ht="12.75">
      <c r="A10" s="1" t="s">
        <v>13</v>
      </c>
      <c r="B10" s="25">
        <v>57</v>
      </c>
      <c r="C10" s="25">
        <v>59</v>
      </c>
      <c r="D10" s="25">
        <v>123</v>
      </c>
      <c r="E10" s="7">
        <f t="shared" si="0"/>
        <v>239</v>
      </c>
      <c r="F10" s="9">
        <f t="shared" si="1"/>
        <v>0.2384937238493724</v>
      </c>
      <c r="G10" s="25">
        <v>10</v>
      </c>
      <c r="H10" s="25">
        <v>75</v>
      </c>
      <c r="I10" s="25">
        <v>114</v>
      </c>
      <c r="J10" s="7">
        <f t="shared" si="2"/>
        <v>199</v>
      </c>
      <c r="K10" s="9">
        <f t="shared" si="3"/>
        <v>0.05025125628140704</v>
      </c>
      <c r="L10" s="7"/>
      <c r="M10" s="25">
        <v>90</v>
      </c>
      <c r="N10" s="9">
        <f t="shared" si="4"/>
        <v>0.7317073170731707</v>
      </c>
      <c r="O10" s="25">
        <v>90</v>
      </c>
      <c r="P10" s="9">
        <f t="shared" si="5"/>
        <v>0.7894736842105263</v>
      </c>
    </row>
    <row r="11" spans="1:16" ht="12.75">
      <c r="A11" s="1" t="s">
        <v>14</v>
      </c>
      <c r="B11" s="25">
        <v>39</v>
      </c>
      <c r="C11" s="25">
        <v>67</v>
      </c>
      <c r="D11" s="25">
        <v>139</v>
      </c>
      <c r="E11" s="7">
        <f t="shared" si="0"/>
        <v>245</v>
      </c>
      <c r="F11" s="9">
        <f t="shared" si="1"/>
        <v>0.15918367346938775</v>
      </c>
      <c r="G11" s="25">
        <v>6</v>
      </c>
      <c r="H11" s="25">
        <v>50</v>
      </c>
      <c r="I11" s="25">
        <v>117</v>
      </c>
      <c r="J11" s="7">
        <f t="shared" si="2"/>
        <v>173</v>
      </c>
      <c r="K11" s="9">
        <f t="shared" si="3"/>
        <v>0.03468208092485549</v>
      </c>
      <c r="L11" s="7"/>
      <c r="M11" s="25">
        <v>108</v>
      </c>
      <c r="N11" s="9">
        <f t="shared" si="4"/>
        <v>0.7769784172661871</v>
      </c>
      <c r="O11" s="25">
        <v>90</v>
      </c>
      <c r="P11" s="9">
        <f t="shared" si="5"/>
        <v>0.7692307692307693</v>
      </c>
    </row>
    <row r="12" spans="1:16" s="3" customFormat="1" ht="12.75">
      <c r="A12" s="10" t="s">
        <v>15</v>
      </c>
      <c r="B12" s="11">
        <f>SUM(B7:B10)</f>
        <v>173</v>
      </c>
      <c r="C12" s="11">
        <f>SUM(C7:C10)</f>
        <v>205</v>
      </c>
      <c r="D12" s="11">
        <f>SUM(D7:D10)</f>
        <v>587</v>
      </c>
      <c r="E12" s="11">
        <f>SUM(E7:E10)</f>
        <v>965</v>
      </c>
      <c r="F12" s="12">
        <f t="shared" si="1"/>
        <v>0.17927461139896372</v>
      </c>
      <c r="G12" s="11">
        <f>SUM(G7:G10)</f>
        <v>47</v>
      </c>
      <c r="H12" s="11">
        <f>SUM(H7:H10)</f>
        <v>214</v>
      </c>
      <c r="I12" s="11">
        <f>SUM(I7:I10)</f>
        <v>536</v>
      </c>
      <c r="J12" s="11">
        <f>SUM(J7:J10)</f>
        <v>797</v>
      </c>
      <c r="K12" s="12">
        <f t="shared" si="3"/>
        <v>0.05897114178168131</v>
      </c>
      <c r="M12" s="11">
        <f>SUM(M7:M10)</f>
        <v>455</v>
      </c>
      <c r="N12" s="9">
        <f t="shared" si="4"/>
        <v>0.7751277683134583</v>
      </c>
      <c r="O12" s="19">
        <f>SUM(O7:O10)</f>
        <v>413</v>
      </c>
      <c r="P12" s="9">
        <f t="shared" si="5"/>
        <v>0.7705223880597015</v>
      </c>
    </row>
    <row r="13" spans="1:16" ht="12.75">
      <c r="A13" s="1" t="s">
        <v>16</v>
      </c>
      <c r="B13" s="7">
        <f>SUM(B6:B11)</f>
        <v>235</v>
      </c>
      <c r="C13" s="7">
        <f>SUM(C6:C11)</f>
        <v>327</v>
      </c>
      <c r="D13" s="7">
        <f>SUM(D6:D11)</f>
        <v>873</v>
      </c>
      <c r="E13" s="7">
        <f>SUM(E6:E11)</f>
        <v>1435</v>
      </c>
      <c r="F13" s="9">
        <f t="shared" si="1"/>
        <v>0.16376306620209058</v>
      </c>
      <c r="G13" s="7">
        <f>SUM(G6:G11)</f>
        <v>57</v>
      </c>
      <c r="H13" s="7">
        <f>SUM(H6:H11)</f>
        <v>310</v>
      </c>
      <c r="I13" s="7">
        <f>SUM(I6:I11)</f>
        <v>820</v>
      </c>
      <c r="J13" s="7">
        <f>SUM(J6:J11)</f>
        <v>1187</v>
      </c>
      <c r="K13" s="9">
        <f t="shared" si="3"/>
        <v>0.04802021903959562</v>
      </c>
      <c r="M13" s="7">
        <f>SUM(M6:M11)</f>
        <v>668</v>
      </c>
      <c r="N13" s="9">
        <f t="shared" si="4"/>
        <v>0.7651775486827033</v>
      </c>
      <c r="O13" s="7">
        <f>SUM(O6:O11)</f>
        <v>633</v>
      </c>
      <c r="P13" s="9">
        <f t="shared" si="5"/>
        <v>0.7719512195121951</v>
      </c>
    </row>
    <row r="14" ht="12.75">
      <c r="N14" s="27"/>
    </row>
    <row r="15" spans="1:8" s="20" customFormat="1" ht="12.75">
      <c r="A15" s="10" t="s">
        <v>17</v>
      </c>
      <c r="B15" s="3"/>
      <c r="C15" s="2"/>
      <c r="D15" s="2"/>
      <c r="E15" s="2"/>
      <c r="F15" s="2"/>
      <c r="G15" s="2"/>
      <c r="H15" s="2"/>
    </row>
    <row r="16" spans="1:15" s="20" customFormat="1" ht="12.75">
      <c r="A16" s="10"/>
      <c r="B16" s="2" t="s">
        <v>1</v>
      </c>
      <c r="G16" s="2" t="s">
        <v>2</v>
      </c>
      <c r="M16" s="2" t="s">
        <v>18</v>
      </c>
      <c r="O16" s="2" t="s">
        <v>19</v>
      </c>
    </row>
    <row r="17" spans="1:16" ht="12.75">
      <c r="A17" s="4" t="s">
        <v>3</v>
      </c>
      <c r="B17" s="5" t="s">
        <v>4</v>
      </c>
      <c r="C17" s="5" t="s">
        <v>5</v>
      </c>
      <c r="D17" s="6" t="s">
        <v>6</v>
      </c>
      <c r="E17" s="5" t="s">
        <v>7</v>
      </c>
      <c r="F17" s="5" t="s">
        <v>8</v>
      </c>
      <c r="G17" s="5" t="s">
        <v>4</v>
      </c>
      <c r="H17" s="5" t="s">
        <v>5</v>
      </c>
      <c r="I17" s="6" t="s">
        <v>6</v>
      </c>
      <c r="J17" s="7" t="s">
        <v>7</v>
      </c>
      <c r="K17" s="5" t="s">
        <v>8</v>
      </c>
      <c r="M17" s="7" t="s">
        <v>25</v>
      </c>
      <c r="N17" s="28" t="s">
        <v>26</v>
      </c>
      <c r="O17" s="7" t="s">
        <v>25</v>
      </c>
      <c r="P17" s="8" t="s">
        <v>26</v>
      </c>
    </row>
    <row r="18" spans="1:16" s="20" customFormat="1" ht="12.75">
      <c r="A18" s="1" t="s">
        <v>9</v>
      </c>
      <c r="B18" s="26">
        <v>27</v>
      </c>
      <c r="C18" s="26">
        <v>47</v>
      </c>
      <c r="D18" s="15">
        <v>115</v>
      </c>
      <c r="E18" s="7">
        <f aca="true" t="shared" si="6" ref="E18:E23">SUM(B18:D18)</f>
        <v>189</v>
      </c>
      <c r="F18" s="9">
        <f aca="true" t="shared" si="7" ref="F18:F25">B18/E18</f>
        <v>0.14285714285714285</v>
      </c>
      <c r="G18" s="26">
        <v>10</v>
      </c>
      <c r="H18" s="26">
        <v>36</v>
      </c>
      <c r="I18" s="15">
        <v>66</v>
      </c>
      <c r="J18" s="7">
        <f aca="true" t="shared" si="8" ref="J18:J23">SUM(G18:I18)</f>
        <v>112</v>
      </c>
      <c r="K18" s="9">
        <f aca="true" t="shared" si="9" ref="K18:K25">G18/J18</f>
        <v>0.08928571428571429</v>
      </c>
      <c r="L18" s="29"/>
      <c r="M18" s="26">
        <v>79</v>
      </c>
      <c r="N18" s="9">
        <f aca="true" t="shared" si="10" ref="N18:N25">M18/D18</f>
        <v>0.6869565217391305</v>
      </c>
      <c r="O18" s="26">
        <v>46</v>
      </c>
      <c r="P18" s="9">
        <f aca="true" t="shared" si="11" ref="P18:P25">O18/I18</f>
        <v>0.696969696969697</v>
      </c>
    </row>
    <row r="19" spans="1:16" s="20" customFormat="1" ht="12.75">
      <c r="A19" s="1" t="s">
        <v>10</v>
      </c>
      <c r="B19" s="26">
        <v>29</v>
      </c>
      <c r="C19" s="26">
        <v>34</v>
      </c>
      <c r="D19" s="15">
        <v>92</v>
      </c>
      <c r="E19" s="7">
        <f t="shared" si="6"/>
        <v>155</v>
      </c>
      <c r="F19" s="9">
        <f t="shared" si="7"/>
        <v>0.1870967741935484</v>
      </c>
      <c r="G19" s="26">
        <v>11</v>
      </c>
      <c r="H19" s="26">
        <v>29</v>
      </c>
      <c r="I19" s="15">
        <v>64</v>
      </c>
      <c r="J19" s="7">
        <f t="shared" si="8"/>
        <v>104</v>
      </c>
      <c r="K19" s="9">
        <f t="shared" si="9"/>
        <v>0.10576923076923077</v>
      </c>
      <c r="L19" s="29"/>
      <c r="M19" s="26">
        <v>78</v>
      </c>
      <c r="N19" s="9">
        <f t="shared" si="10"/>
        <v>0.8478260869565217</v>
      </c>
      <c r="O19" s="26">
        <v>33</v>
      </c>
      <c r="P19" s="9">
        <f t="shared" si="11"/>
        <v>0.515625</v>
      </c>
    </row>
    <row r="20" spans="1:16" s="20" customFormat="1" ht="12.75">
      <c r="A20" s="1" t="s">
        <v>11</v>
      </c>
      <c r="B20" s="26">
        <v>44</v>
      </c>
      <c r="C20" s="26">
        <v>36</v>
      </c>
      <c r="D20" s="15">
        <v>120</v>
      </c>
      <c r="E20" s="7">
        <f t="shared" si="6"/>
        <v>200</v>
      </c>
      <c r="F20" s="9">
        <f t="shared" si="7"/>
        <v>0.22</v>
      </c>
      <c r="G20" s="26">
        <v>8</v>
      </c>
      <c r="H20" s="26">
        <v>33</v>
      </c>
      <c r="I20" s="15">
        <v>79</v>
      </c>
      <c r="J20" s="7">
        <f t="shared" si="8"/>
        <v>120</v>
      </c>
      <c r="K20" s="9">
        <f t="shared" si="9"/>
        <v>0.06666666666666667</v>
      </c>
      <c r="L20" s="29"/>
      <c r="M20" s="26">
        <v>92</v>
      </c>
      <c r="N20" s="9">
        <f t="shared" si="10"/>
        <v>0.7666666666666667</v>
      </c>
      <c r="O20" s="26">
        <v>43</v>
      </c>
      <c r="P20" s="9">
        <f t="shared" si="11"/>
        <v>0.5443037974683544</v>
      </c>
    </row>
    <row r="21" spans="1:16" s="20" customFormat="1" ht="12.75">
      <c r="A21" s="1" t="s">
        <v>12</v>
      </c>
      <c r="B21" s="26">
        <v>40</v>
      </c>
      <c r="C21" s="26">
        <v>49</v>
      </c>
      <c r="D21" s="15">
        <v>105</v>
      </c>
      <c r="E21" s="7">
        <f t="shared" si="6"/>
        <v>194</v>
      </c>
      <c r="F21" s="9">
        <f t="shared" si="7"/>
        <v>0.20618556701030927</v>
      </c>
      <c r="G21" s="26">
        <v>10</v>
      </c>
      <c r="H21" s="26">
        <v>35</v>
      </c>
      <c r="I21" s="15">
        <v>59</v>
      </c>
      <c r="J21" s="7">
        <f t="shared" si="8"/>
        <v>104</v>
      </c>
      <c r="K21" s="9">
        <f t="shared" si="9"/>
        <v>0.09615384615384616</v>
      </c>
      <c r="L21" s="29"/>
      <c r="M21" s="26">
        <v>82</v>
      </c>
      <c r="N21" s="9">
        <f t="shared" si="10"/>
        <v>0.780952380952381</v>
      </c>
      <c r="O21" s="26">
        <v>43</v>
      </c>
      <c r="P21" s="9">
        <f t="shared" si="11"/>
        <v>0.7288135593220338</v>
      </c>
    </row>
    <row r="22" spans="1:16" s="20" customFormat="1" ht="12.75">
      <c r="A22" s="1" t="s">
        <v>13</v>
      </c>
      <c r="B22" s="26">
        <v>52</v>
      </c>
      <c r="C22" s="26">
        <v>59</v>
      </c>
      <c r="D22" s="15">
        <v>80</v>
      </c>
      <c r="E22" s="7">
        <f t="shared" si="6"/>
        <v>191</v>
      </c>
      <c r="F22" s="9">
        <f t="shared" si="7"/>
        <v>0.27225130890052357</v>
      </c>
      <c r="G22" s="26">
        <v>22</v>
      </c>
      <c r="H22" s="26">
        <v>55</v>
      </c>
      <c r="I22" s="15">
        <v>51</v>
      </c>
      <c r="J22" s="7">
        <f t="shared" si="8"/>
        <v>128</v>
      </c>
      <c r="K22" s="9">
        <f t="shared" si="9"/>
        <v>0.171875</v>
      </c>
      <c r="L22" s="29"/>
      <c r="M22" s="26">
        <v>58</v>
      </c>
      <c r="N22" s="9">
        <f t="shared" si="10"/>
        <v>0.725</v>
      </c>
      <c r="O22" s="26">
        <v>46</v>
      </c>
      <c r="P22" s="9">
        <f t="shared" si="11"/>
        <v>0.9019607843137255</v>
      </c>
    </row>
    <row r="23" spans="1:16" s="20" customFormat="1" ht="12.75">
      <c r="A23" s="1" t="s">
        <v>14</v>
      </c>
      <c r="B23" s="26">
        <v>38</v>
      </c>
      <c r="C23" s="26">
        <v>56</v>
      </c>
      <c r="D23" s="15">
        <v>76</v>
      </c>
      <c r="E23" s="7">
        <f t="shared" si="6"/>
        <v>170</v>
      </c>
      <c r="F23" s="9">
        <f t="shared" si="7"/>
        <v>0.2235294117647059</v>
      </c>
      <c r="G23" s="26">
        <v>10</v>
      </c>
      <c r="H23" s="26">
        <v>50</v>
      </c>
      <c r="I23" s="15">
        <v>57</v>
      </c>
      <c r="J23" s="7">
        <f t="shared" si="8"/>
        <v>117</v>
      </c>
      <c r="K23" s="9">
        <f t="shared" si="9"/>
        <v>0.08547008547008547</v>
      </c>
      <c r="L23" s="29"/>
      <c r="M23" s="26">
        <v>53</v>
      </c>
      <c r="N23" s="9">
        <f t="shared" si="10"/>
        <v>0.6973684210526315</v>
      </c>
      <c r="O23" s="26">
        <v>45</v>
      </c>
      <c r="P23" s="9">
        <f t="shared" si="11"/>
        <v>0.7894736842105263</v>
      </c>
    </row>
    <row r="24" spans="1:16" s="13" customFormat="1" ht="12.75">
      <c r="A24" s="10" t="s">
        <v>15</v>
      </c>
      <c r="B24" s="11">
        <f>SUM(B19:B22)</f>
        <v>165</v>
      </c>
      <c r="C24" s="11">
        <f>SUM(C19:C22)</f>
        <v>178</v>
      </c>
      <c r="D24" s="11">
        <f>SUM(D19:D22)</f>
        <v>397</v>
      </c>
      <c r="E24" s="11">
        <f>SUM(E19:E22)</f>
        <v>740</v>
      </c>
      <c r="F24" s="12">
        <f t="shared" si="7"/>
        <v>0.22297297297297297</v>
      </c>
      <c r="G24" s="11">
        <f>SUM(G19:G22)</f>
        <v>51</v>
      </c>
      <c r="H24" s="11">
        <f>SUM(H19:H22)</f>
        <v>152</v>
      </c>
      <c r="I24" s="11">
        <f>SUM(I19:I22)</f>
        <v>253</v>
      </c>
      <c r="J24" s="11">
        <f>SUM(J19:J22)</f>
        <v>456</v>
      </c>
      <c r="K24" s="12">
        <f t="shared" si="9"/>
        <v>0.1118421052631579</v>
      </c>
      <c r="M24" s="11">
        <f>SUM(M19:M22)</f>
        <v>310</v>
      </c>
      <c r="N24" s="9">
        <f t="shared" si="10"/>
        <v>0.7808564231738035</v>
      </c>
      <c r="O24" s="11">
        <f>SUM(O19:O22)</f>
        <v>165</v>
      </c>
      <c r="P24" s="9">
        <f t="shared" si="11"/>
        <v>0.6521739130434783</v>
      </c>
    </row>
    <row r="25" spans="1:16" ht="12.75">
      <c r="A25" s="1" t="s">
        <v>16</v>
      </c>
      <c r="B25" s="7">
        <f>SUM(B18:B23)</f>
        <v>230</v>
      </c>
      <c r="C25" s="7">
        <f>SUM(C18:C23)</f>
        <v>281</v>
      </c>
      <c r="D25" s="7">
        <f>SUM(D18:D23)</f>
        <v>588</v>
      </c>
      <c r="E25" s="7">
        <f>SUM(E18:E23)</f>
        <v>1099</v>
      </c>
      <c r="F25" s="9">
        <f t="shared" si="7"/>
        <v>0.20928116469517744</v>
      </c>
      <c r="G25" s="7">
        <f>SUM(G18:G23)</f>
        <v>71</v>
      </c>
      <c r="H25" s="7">
        <f>SUM(H18:H23)</f>
        <v>238</v>
      </c>
      <c r="I25" s="7">
        <f>SUM(I18:I23)</f>
        <v>376</v>
      </c>
      <c r="J25" s="7">
        <f>SUM(J18:J23)</f>
        <v>685</v>
      </c>
      <c r="K25" s="9">
        <f t="shared" si="9"/>
        <v>0.10364963503649635</v>
      </c>
      <c r="M25" s="7">
        <f>SUM(M18:M23)</f>
        <v>442</v>
      </c>
      <c r="N25" s="9">
        <f t="shared" si="10"/>
        <v>0.7517006802721088</v>
      </c>
      <c r="O25" s="7">
        <f>SUM(O18:O23)</f>
        <v>256</v>
      </c>
      <c r="P25" s="9">
        <f t="shared" si="11"/>
        <v>0.6808510638297872</v>
      </c>
    </row>
    <row r="26" spans="1:11" s="20" customFormat="1" ht="12.75">
      <c r="A26" s="21"/>
      <c r="B26" s="22"/>
      <c r="F26" s="23"/>
      <c r="K26" s="23"/>
    </row>
    <row r="27" ht="12.75">
      <c r="A27" s="10" t="s">
        <v>22</v>
      </c>
    </row>
    <row r="28" spans="1:13" ht="12.75">
      <c r="A28" s="4" t="s">
        <v>3</v>
      </c>
      <c r="B28" s="5" t="s">
        <v>4</v>
      </c>
      <c r="C28" s="5" t="s">
        <v>5</v>
      </c>
      <c r="D28" s="6" t="s">
        <v>6</v>
      </c>
      <c r="E28" s="5" t="s">
        <v>7</v>
      </c>
      <c r="F28" s="5" t="s">
        <v>8</v>
      </c>
      <c r="M28" s="3" t="s">
        <v>20</v>
      </c>
    </row>
    <row r="29" spans="1:6" ht="12.75">
      <c r="A29" s="14" t="s">
        <v>21</v>
      </c>
      <c r="B29" s="5"/>
      <c r="C29" s="5"/>
      <c r="D29" s="6"/>
      <c r="E29" s="5"/>
      <c r="F29" s="5"/>
    </row>
    <row r="30" spans="1:14" s="20" customFormat="1" ht="12.75">
      <c r="A30" s="1" t="s">
        <v>15</v>
      </c>
      <c r="B30" s="7">
        <f aca="true" t="shared" si="12" ref="B30:E31">SUM(B12,B24)</f>
        <v>338</v>
      </c>
      <c r="C30" s="7">
        <f t="shared" si="12"/>
        <v>383</v>
      </c>
      <c r="D30" s="7">
        <f t="shared" si="12"/>
        <v>984</v>
      </c>
      <c r="E30" s="7">
        <f t="shared" si="12"/>
        <v>1705</v>
      </c>
      <c r="F30" s="9">
        <f>B30/E30</f>
        <v>0.19824046920821115</v>
      </c>
      <c r="H30" s="2"/>
      <c r="I30" s="2"/>
      <c r="J30" s="2"/>
      <c r="K30" s="2"/>
      <c r="L30" s="2"/>
      <c r="M30" s="7">
        <f>SUM(M12,M24)</f>
        <v>765</v>
      </c>
      <c r="N30" s="9">
        <f>M30/D30</f>
        <v>0.7774390243902439</v>
      </c>
    </row>
    <row r="31" spans="1:14" ht="12.75">
      <c r="A31" s="1" t="s">
        <v>16</v>
      </c>
      <c r="B31" s="7">
        <f t="shared" si="12"/>
        <v>465</v>
      </c>
      <c r="C31" s="7">
        <f t="shared" si="12"/>
        <v>608</v>
      </c>
      <c r="D31" s="7">
        <f t="shared" si="12"/>
        <v>1461</v>
      </c>
      <c r="E31" s="7">
        <f t="shared" si="12"/>
        <v>2534</v>
      </c>
      <c r="F31" s="9">
        <f>B31/E31</f>
        <v>0.1835043409629045</v>
      </c>
      <c r="M31" s="7">
        <f>SUM(M13,M25)</f>
        <v>1110</v>
      </c>
      <c r="N31" s="9">
        <f>M31/D31</f>
        <v>0.7597535934291582</v>
      </c>
    </row>
    <row r="32" ht="12.75">
      <c r="A32" s="3" t="s">
        <v>23</v>
      </c>
    </row>
    <row r="33" spans="1:14" ht="12.75">
      <c r="A33" s="1" t="s">
        <v>15</v>
      </c>
      <c r="B33" s="7">
        <f aca="true" t="shared" si="13" ref="B33:E34">SUM(G12,G24)</f>
        <v>98</v>
      </c>
      <c r="C33" s="7">
        <f t="shared" si="13"/>
        <v>366</v>
      </c>
      <c r="D33" s="7">
        <f t="shared" si="13"/>
        <v>789</v>
      </c>
      <c r="E33" s="7">
        <f t="shared" si="13"/>
        <v>1253</v>
      </c>
      <c r="F33" s="9">
        <f>B33/E33</f>
        <v>0.0782122905027933</v>
      </c>
      <c r="M33" s="7">
        <f>SUM(O12,O24)</f>
        <v>578</v>
      </c>
      <c r="N33" s="9">
        <f>M33/D33</f>
        <v>0.7325728770595691</v>
      </c>
    </row>
    <row r="34" spans="1:14" ht="12.75">
      <c r="A34" s="1" t="s">
        <v>16</v>
      </c>
      <c r="B34" s="7">
        <f t="shared" si="13"/>
        <v>128</v>
      </c>
      <c r="C34" s="7">
        <f t="shared" si="13"/>
        <v>548</v>
      </c>
      <c r="D34" s="7">
        <f t="shared" si="13"/>
        <v>1196</v>
      </c>
      <c r="E34" s="7">
        <f t="shared" si="13"/>
        <v>1872</v>
      </c>
      <c r="F34" s="9">
        <f>B34/E34</f>
        <v>0.06837606837606838</v>
      </c>
      <c r="M34" s="7">
        <f>SUM(O13,O25)</f>
        <v>889</v>
      </c>
      <c r="N34" s="9">
        <f>M34/D34</f>
        <v>0.7433110367892977</v>
      </c>
    </row>
    <row r="35" spans="1:13" s="24" customFormat="1" ht="12.75">
      <c r="A35" s="3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4" s="24" customFormat="1" ht="12.75">
      <c r="A36" s="1" t="s">
        <v>15</v>
      </c>
      <c r="B36" s="7">
        <f aca="true" t="shared" si="14" ref="B36:E37">SUM(B30,B33)</f>
        <v>436</v>
      </c>
      <c r="C36" s="7">
        <f t="shared" si="14"/>
        <v>749</v>
      </c>
      <c r="D36" s="7">
        <f t="shared" si="14"/>
        <v>1773</v>
      </c>
      <c r="E36" s="7">
        <f t="shared" si="14"/>
        <v>2958</v>
      </c>
      <c r="F36" s="9">
        <f>B36/E36</f>
        <v>0.14739688979039892</v>
      </c>
      <c r="G36" s="2"/>
      <c r="M36" s="7">
        <f>SUM(M30,M33)</f>
        <v>1343</v>
      </c>
      <c r="N36" s="9">
        <f>M36/D36</f>
        <v>0.757473209249859</v>
      </c>
    </row>
    <row r="37" spans="1:14" ht="12.75">
      <c r="A37" s="1" t="s">
        <v>16</v>
      </c>
      <c r="B37" s="7">
        <f t="shared" si="14"/>
        <v>593</v>
      </c>
      <c r="C37" s="7">
        <f t="shared" si="14"/>
        <v>1156</v>
      </c>
      <c r="D37" s="7">
        <f t="shared" si="14"/>
        <v>2657</v>
      </c>
      <c r="E37" s="7">
        <f t="shared" si="14"/>
        <v>4406</v>
      </c>
      <c r="F37" s="9">
        <f>B37/E37</f>
        <v>0.13458919655015888</v>
      </c>
      <c r="M37" s="7">
        <f>SUM(M31,M34)</f>
        <v>1999</v>
      </c>
      <c r="N37" s="9">
        <f>M37/D37</f>
        <v>0.75235227700414</v>
      </c>
    </row>
    <row r="38" ht="12.75">
      <c r="A38" s="2"/>
    </row>
    <row r="39" ht="12.75">
      <c r="A39" s="2" t="s">
        <v>28</v>
      </c>
    </row>
    <row r="40" ht="12.75">
      <c r="A40" s="2" t="s">
        <v>29</v>
      </c>
    </row>
    <row r="41" ht="12.75">
      <c r="A41" s="2" t="s">
        <v>31</v>
      </c>
    </row>
    <row r="42" ht="12.75">
      <c r="A42" s="2"/>
    </row>
    <row r="43" spans="1:7" s="24" customFormat="1" ht="12.75">
      <c r="A43" s="2" t="s">
        <v>30</v>
      </c>
      <c r="B43" s="2"/>
      <c r="C43" s="2"/>
      <c r="D43" s="2"/>
      <c r="E43" s="2"/>
      <c r="F43" s="2"/>
      <c r="G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printOptions horizontalCentered="1"/>
  <pageMargins left="0.2" right="0.2" top="0.82" bottom="0.37" header="0.5118055555555556" footer="0.5118055555555556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" customWidth="1"/>
    <col min="2" max="11" width="8.57421875" style="2" customWidth="1"/>
    <col min="12" max="16384" width="10.00390625" style="2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140625" defaultRowHeight="12.75"/>
  <cols>
    <col min="1" max="1" width="8.57421875" style="1" customWidth="1"/>
    <col min="2" max="11" width="8.57421875" style="2" customWidth="1"/>
    <col min="12" max="16384" width="10.00390625" style="2" customWidth="1"/>
  </cols>
  <sheetData/>
  <printOptions/>
  <pageMargins left="0.39375" right="0.393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Snark and Co [non-Boojum]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W0277565</dc:creator>
  <cp:keywords/>
  <dc:description/>
  <cp:lastModifiedBy>Dave</cp:lastModifiedBy>
  <cp:lastPrinted>2010-05-11T19:32:17Z</cp:lastPrinted>
  <dcterms:modified xsi:type="dcterms:W3CDTF">2010-05-11T20:40:40Z</dcterms:modified>
  <cp:category/>
  <cp:version/>
  <cp:contentType/>
  <cp:contentStatus/>
</cp:coreProperties>
</file>