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75" yWindow="65491" windowWidth="15795" windowHeight="127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'Sheet1'!$A$1:$P$39</definedName>
  </definedNames>
  <calcPr fullCalcOnLoad="1"/>
</workbook>
</file>

<file path=xl/sharedStrings.xml><?xml version="1.0" encoding="utf-8"?>
<sst xmlns="http://schemas.openxmlformats.org/spreadsheetml/2006/main" count="89" uniqueCount="45">
  <si>
    <t>Lothian Road - beside Filmhouse</t>
  </si>
  <si>
    <t>Time</t>
  </si>
  <si>
    <t>Bikes</t>
  </si>
  <si>
    <t>Commercial</t>
  </si>
  <si>
    <t>Private</t>
  </si>
  <si>
    <t>Total</t>
  </si>
  <si>
    <t>Bikes %</t>
  </si>
  <si>
    <t>8.00-8.15</t>
  </si>
  <si>
    <t>8.15-8.30</t>
  </si>
  <si>
    <t>8.30-8.45</t>
  </si>
  <si>
    <t>8.45-9.00</t>
  </si>
  <si>
    <t>Total 8-9</t>
  </si>
  <si>
    <t>Forrest Road / Bristo Place</t>
  </si>
  <si>
    <t>Single occupancy cars</t>
  </si>
  <si>
    <t>northbound + southbound</t>
  </si>
  <si>
    <t>number</t>
  </si>
  <si>
    <t>% of all cars</t>
  </si>
  <si>
    <t>No road layout changes after Nov 2013</t>
  </si>
  <si>
    <r>
      <t>Nov 2014:</t>
    </r>
    <r>
      <rPr>
        <sz val="10"/>
        <rFont val="Times New Roman"/>
        <family val="1"/>
      </rPr>
      <t xml:space="preserve"> Big bike rise Forrest Rd but similar fall at Lothian Rd.  NB this is first period with Meadows bike counter in all the time</t>
    </r>
  </si>
  <si>
    <t>May 2016: Weather - lovely, sunny and has been for several days; No road layout changes</t>
  </si>
  <si>
    <t>May 2017: Nice Spring morning, coolish but nice forecast &amp; has been sunny for a couple of weeks. Congestion on Bridges due to Leith St partial closure, may add to Forrest Rd cars</t>
  </si>
  <si>
    <t>Nov 2017: Nice autumn morning.  Leith Street for 10 months closed to motor traffic, open to bikes.  Very likely cars transfer to Lothian Rd &amp; bikes to Bridges??</t>
  </si>
  <si>
    <t>May 2018 Bright &amp; sunny but cold.  Leith Street 1-month closure continuing, open to bikes - see Nov 2017 comment below.</t>
  </si>
  <si>
    <t>Nov 2018 Sunny, cool, nice day.  Major resurfacing on Home Street.</t>
  </si>
  <si>
    <t>Nov 2019 cold and showery, also following a cold rainy day</t>
  </si>
  <si>
    <t>Nov 2020 Mild, foggy, damp, no wind</t>
  </si>
  <si>
    <t>1300-1315</t>
  </si>
  <si>
    <t>1315-1330</t>
  </si>
  <si>
    <t>1230-1245</t>
  </si>
  <si>
    <t>1245-1300</t>
  </si>
  <si>
    <t>Tot 1230-1330</t>
  </si>
  <si>
    <t>May2021 sun/cloud, chilly but dry</t>
  </si>
  <si>
    <t>Total 4 locations: Lothian Road + Forrest Road</t>
  </si>
  <si>
    <t>Nov 2016: Nice weather</t>
  </si>
  <si>
    <t xml:space="preserve">Nov 2015: Bad weather - bikes down 115 but cars down 7%, to lowest level ever. Mysteriously, bikes southbound rose to highest ever, whilst northbound fell significantly. </t>
  </si>
  <si>
    <t>s.o. number</t>
  </si>
  <si>
    <r>
      <t>Northbound</t>
    </r>
    <r>
      <rPr>
        <sz val="9"/>
        <rFont val="Times New Roman"/>
        <family val="1"/>
      </rPr>
      <t xml:space="preserve"> - towards city centre</t>
    </r>
  </si>
  <si>
    <r>
      <t>Southbound</t>
    </r>
    <r>
      <rPr>
        <sz val="9"/>
        <rFont val="Times New Roman"/>
        <family val="1"/>
      </rPr>
      <t xml:space="preserve"> - away from city centre</t>
    </r>
  </si>
  <si>
    <t>Nov 2021 cold but bright &amp; dry; no relevant roadworks</t>
  </si>
  <si>
    <t>May 2022 dry; 8-9 coolish/a bit foggy, but warm by 12.30.  North Bridge closed northbound</t>
  </si>
  <si>
    <t>Nov 2022 dry, mild, no wind; lunchtime overcast.  North Bridge closed northbound</t>
  </si>
  <si>
    <t>May 2023 Dry, bright, breezy - lots of delivery bikes noted in lunchtime count. North Bridge back to 2-way (was closed northbound)</t>
  </si>
  <si>
    <t>Nov 2023 dry, cool, no wind;. North Bridge back to 2-way</t>
  </si>
  <si>
    <t xml:space="preserve"> SPOKES TRAFFIC COUNT  -  TUESDAY 14 May 2024</t>
  </si>
  <si>
    <t>May 2024 rain forecast, overcast 8-9am, drizzle starting at lunchtime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</si>
</sst>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21"/>
      <name val="Times New Roman"/>
      <family val="1"/>
    </font>
    <font>
      <b/>
      <sz val="10"/>
      <color indexed="21"/>
      <name val="Times New Roman"/>
      <family val="1"/>
    </font>
    <font>
      <sz val="10"/>
      <color indexed="12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21"/>
      <name val="Times New Roman"/>
      <family val="1"/>
    </font>
    <font>
      <sz val="9"/>
      <color indexed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2"/>
      <color indexed="21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172" fontId="7" fillId="0" borderId="0" xfId="0" applyNumberFormat="1" applyFont="1" applyFill="1" applyBorder="1" applyAlignment="1" applyProtection="1">
      <alignment horizontal="center" vertical="center"/>
      <protection locked="0"/>
    </xf>
    <xf numFmtId="172" fontId="7" fillId="0" borderId="0" xfId="0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Fill="1" applyBorder="1" applyAlignment="1" applyProtection="1">
      <alignment vertical="center"/>
      <protection locked="0"/>
    </xf>
    <xf numFmtId="0" fontId="26" fillId="0" borderId="0" xfId="0" applyNumberFormat="1" applyFont="1" applyFill="1" applyBorder="1" applyAlignment="1" applyProtection="1">
      <alignment/>
      <protection locked="0"/>
    </xf>
    <xf numFmtId="0" fontId="26" fillId="0" borderId="0" xfId="0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Fill="1" applyBorder="1" applyAlignment="1" applyProtection="1">
      <alignment horizontal="left" vertical="center"/>
      <protection locked="0"/>
    </xf>
    <xf numFmtId="172" fontId="7" fillId="0" borderId="0" xfId="0" applyNumberFormat="1" applyFont="1" applyFill="1" applyBorder="1" applyAlignment="1" applyProtection="1">
      <alignment vertical="center"/>
      <protection locked="0"/>
    </xf>
    <xf numFmtId="0" fontId="27" fillId="0" borderId="0" xfId="0" applyNumberFormat="1" applyFont="1" applyFill="1" applyBorder="1" applyAlignment="1" applyProtection="1">
      <alignment/>
      <protection locked="0"/>
    </xf>
    <xf numFmtId="0" fontId="27" fillId="0" borderId="0" xfId="0" applyNumberFormat="1" applyFont="1" applyFill="1" applyBorder="1" applyAlignment="1" applyProtection="1">
      <alignment vertical="center"/>
      <protection locked="0"/>
    </xf>
    <xf numFmtId="0" fontId="28" fillId="0" borderId="0" xfId="0" applyNumberFormat="1" applyFont="1" applyFill="1" applyBorder="1" applyAlignment="1" applyProtection="1">
      <alignment horizontal="left"/>
      <protection locked="0"/>
    </xf>
    <xf numFmtId="0" fontId="29" fillId="0" borderId="0" xfId="0" applyNumberFormat="1" applyFont="1" applyFill="1" applyBorder="1" applyAlignment="1" applyProtection="1">
      <alignment horizontal="left" vertical="center"/>
      <protection locked="0"/>
    </xf>
    <xf numFmtId="0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28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30" fillId="0" borderId="0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NumberFormat="1" applyFont="1" applyFill="1" applyBorder="1" applyAlignment="1" applyProtection="1">
      <alignment vertical="center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30" fillId="0" borderId="0" xfId="0" applyFont="1" applyAlignment="1">
      <alignment horizontal="center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1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32" fillId="0" borderId="0" xfId="0" applyNumberFormat="1" applyFont="1" applyFill="1" applyBorder="1" applyAlignment="1" applyProtection="1">
      <alignment horizontal="center"/>
      <protection locked="0"/>
    </xf>
    <xf numFmtId="0" fontId="29" fillId="0" borderId="0" xfId="0" applyNumberFormat="1" applyFont="1" applyFill="1" applyBorder="1" applyAlignment="1" applyProtection="1">
      <alignment vertical="center"/>
      <protection locked="0"/>
    </xf>
    <xf numFmtId="0" fontId="33" fillId="0" borderId="10" xfId="0" applyFont="1" applyBorder="1" applyAlignment="1">
      <alignment horizontal="center" vertical="top" wrapText="1"/>
    </xf>
    <xf numFmtId="0" fontId="34" fillId="0" borderId="10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tabSelected="1" zoomScalePageLayoutView="0" workbookViewId="0" topLeftCell="A1">
      <selection activeCell="E18" sqref="E18"/>
    </sheetView>
  </sheetViews>
  <sheetFormatPr defaultColWidth="10.00390625" defaultRowHeight="12.75"/>
  <cols>
    <col min="1" max="1" width="9.7109375" style="1" customWidth="1"/>
    <col min="2" max="4" width="8.57421875" style="3" customWidth="1"/>
    <col min="5" max="6" width="8.57421875" style="2" customWidth="1"/>
    <col min="7" max="7" width="10.00390625" style="3" customWidth="1"/>
    <col min="8" max="8" width="9.140625" style="34" customWidth="1"/>
    <col min="9" max="9" width="2.7109375" style="2" customWidth="1"/>
    <col min="10" max="10" width="6.7109375" style="3" customWidth="1"/>
    <col min="11" max="12" width="8.57421875" style="3" customWidth="1"/>
    <col min="13" max="14" width="8.57421875" style="2" customWidth="1"/>
    <col min="15" max="15" width="10.00390625" style="3" customWidth="1"/>
    <col min="16" max="16" width="10.7109375" style="2" customWidth="1"/>
    <col min="17" max="16384" width="10.00390625" style="2" customWidth="1"/>
  </cols>
  <sheetData>
    <row r="1" spans="1:16" ht="15.75">
      <c r="A1" s="29" t="s">
        <v>43</v>
      </c>
      <c r="B1" s="18"/>
      <c r="C1" s="18"/>
      <c r="D1" s="18"/>
      <c r="E1" s="13"/>
      <c r="F1" s="13"/>
      <c r="G1" s="18"/>
      <c r="H1" s="19"/>
      <c r="I1" s="13"/>
      <c r="J1" s="18"/>
      <c r="K1" s="18"/>
      <c r="L1" s="18"/>
      <c r="M1" s="13"/>
      <c r="N1" s="13"/>
      <c r="O1" s="18"/>
      <c r="P1" s="13"/>
    </row>
    <row r="2" spans="1:16" ht="12.75">
      <c r="A2" s="14"/>
      <c r="B2" s="16"/>
      <c r="C2" s="16"/>
      <c r="D2" s="16"/>
      <c r="E2" s="15"/>
      <c r="F2" s="15"/>
      <c r="G2" s="18"/>
      <c r="H2" s="19"/>
      <c r="I2" s="15"/>
      <c r="J2" s="16"/>
      <c r="K2" s="16"/>
      <c r="L2" s="16"/>
      <c r="M2" s="15"/>
      <c r="N2" s="15"/>
      <c r="O2" s="18"/>
      <c r="P2" s="13"/>
    </row>
    <row r="3" spans="1:15" s="40" customFormat="1" ht="13.5" customHeight="1">
      <c r="A3" s="36" t="s">
        <v>0</v>
      </c>
      <c r="B3" s="38"/>
      <c r="C3" s="38"/>
      <c r="D3" s="38"/>
      <c r="E3" s="39"/>
      <c r="F3" s="39"/>
      <c r="G3" s="43"/>
      <c r="H3" s="42"/>
      <c r="I3" s="39"/>
      <c r="J3" s="38"/>
      <c r="K3" s="38"/>
      <c r="L3" s="38"/>
      <c r="M3" s="39"/>
      <c r="N3" s="39"/>
      <c r="O3" s="41"/>
    </row>
    <row r="4" spans="1:16" ht="12.75">
      <c r="A4" s="14"/>
      <c r="B4" s="30" t="s">
        <v>36</v>
      </c>
      <c r="C4" s="16"/>
      <c r="D4" s="16"/>
      <c r="E4" s="15"/>
      <c r="F4" s="15"/>
      <c r="G4" s="37" t="s">
        <v>13</v>
      </c>
      <c r="H4" s="19"/>
      <c r="I4" s="15"/>
      <c r="J4" s="30" t="s">
        <v>37</v>
      </c>
      <c r="K4" s="16"/>
      <c r="L4" s="16"/>
      <c r="M4" s="15"/>
      <c r="N4" s="15"/>
      <c r="O4" s="37" t="s">
        <v>13</v>
      </c>
      <c r="P4" s="13"/>
    </row>
    <row r="5" spans="1:16" ht="13.5" thickBot="1">
      <c r="A5" s="14" t="s">
        <v>1</v>
      </c>
      <c r="B5" s="16" t="s">
        <v>2</v>
      </c>
      <c r="C5" s="16" t="s">
        <v>3</v>
      </c>
      <c r="D5" s="17" t="s">
        <v>4</v>
      </c>
      <c r="E5" s="16" t="s">
        <v>5</v>
      </c>
      <c r="F5" s="16" t="s">
        <v>6</v>
      </c>
      <c r="G5" s="18" t="s">
        <v>35</v>
      </c>
      <c r="H5" s="19" t="s">
        <v>16</v>
      </c>
      <c r="I5" s="16"/>
      <c r="J5" s="16" t="s">
        <v>2</v>
      </c>
      <c r="K5" s="16" t="s">
        <v>3</v>
      </c>
      <c r="L5" s="17" t="s">
        <v>4</v>
      </c>
      <c r="M5" s="16" t="s">
        <v>5</v>
      </c>
      <c r="N5" s="16" t="s">
        <v>6</v>
      </c>
      <c r="O5" s="18" t="s">
        <v>35</v>
      </c>
      <c r="P5" s="19" t="s">
        <v>16</v>
      </c>
    </row>
    <row r="6" spans="1:16" s="4" customFormat="1" ht="12" customHeight="1" thickBot="1">
      <c r="A6" s="14" t="s">
        <v>7</v>
      </c>
      <c r="B6" s="49">
        <v>25</v>
      </c>
      <c r="C6" s="49">
        <v>35</v>
      </c>
      <c r="D6" s="49">
        <v>106</v>
      </c>
      <c r="E6" s="16">
        <f>SUM(B6:D6)</f>
        <v>166</v>
      </c>
      <c r="F6" s="20">
        <f>B6/E6</f>
        <v>0.15060240963855423</v>
      </c>
      <c r="G6" s="49">
        <v>89</v>
      </c>
      <c r="H6" s="21">
        <f>G6/D6</f>
        <v>0.839622641509434</v>
      </c>
      <c r="I6" s="20"/>
      <c r="J6" s="49">
        <v>9</v>
      </c>
      <c r="K6" s="49">
        <v>40</v>
      </c>
      <c r="L6" s="49">
        <v>90</v>
      </c>
      <c r="M6" s="16">
        <f>SUM(J6:L6)</f>
        <v>139</v>
      </c>
      <c r="N6" s="20">
        <f>J6/M6</f>
        <v>0.06474820143884892</v>
      </c>
      <c r="O6" s="49">
        <v>68</v>
      </c>
      <c r="P6" s="21">
        <f>O6/L6</f>
        <v>0.7555555555555555</v>
      </c>
    </row>
    <row r="7" spans="1:16" ht="15" thickBot="1">
      <c r="A7" s="14" t="s">
        <v>8</v>
      </c>
      <c r="B7" s="49">
        <v>32</v>
      </c>
      <c r="C7" s="49">
        <v>39</v>
      </c>
      <c r="D7" s="49">
        <v>110</v>
      </c>
      <c r="E7" s="16">
        <f>SUM(B7:D7)</f>
        <v>181</v>
      </c>
      <c r="F7" s="20">
        <f>B7/E7</f>
        <v>0.17679558011049723</v>
      </c>
      <c r="G7" s="49">
        <v>89</v>
      </c>
      <c r="H7" s="21">
        <f>G7/D7</f>
        <v>0.8090909090909091</v>
      </c>
      <c r="I7" s="20"/>
      <c r="J7" s="49">
        <v>14</v>
      </c>
      <c r="K7" s="49">
        <v>43</v>
      </c>
      <c r="L7" s="49">
        <v>82</v>
      </c>
      <c r="M7" s="16">
        <f>SUM(J7:L7)</f>
        <v>139</v>
      </c>
      <c r="N7" s="20">
        <f>J7/M7</f>
        <v>0.10071942446043165</v>
      </c>
      <c r="O7" s="49">
        <v>59</v>
      </c>
      <c r="P7" s="21">
        <f>O7/L7</f>
        <v>0.7195121951219512</v>
      </c>
    </row>
    <row r="8" spans="1:16" ht="15" thickBot="1">
      <c r="A8" s="14" t="s">
        <v>9</v>
      </c>
      <c r="B8" s="49">
        <v>35</v>
      </c>
      <c r="C8" s="49">
        <v>52</v>
      </c>
      <c r="D8" s="49">
        <v>97</v>
      </c>
      <c r="E8" s="16">
        <f>SUM(B8:D8)</f>
        <v>184</v>
      </c>
      <c r="F8" s="20">
        <f>B8/E8</f>
        <v>0.19021739130434784</v>
      </c>
      <c r="G8" s="49">
        <v>75</v>
      </c>
      <c r="H8" s="21">
        <f>G8/D8</f>
        <v>0.7731958762886598</v>
      </c>
      <c r="I8" s="20"/>
      <c r="J8" s="49">
        <v>15</v>
      </c>
      <c r="K8" s="49">
        <v>46</v>
      </c>
      <c r="L8" s="49">
        <v>65</v>
      </c>
      <c r="M8" s="16">
        <f>SUM(J8:L8)</f>
        <v>126</v>
      </c>
      <c r="N8" s="20">
        <f>J8/M8</f>
        <v>0.11904761904761904</v>
      </c>
      <c r="O8" s="49">
        <v>52</v>
      </c>
      <c r="P8" s="21">
        <f>O8/L8</f>
        <v>0.8</v>
      </c>
    </row>
    <row r="9" spans="1:16" ht="15" thickBot="1">
      <c r="A9" s="14" t="s">
        <v>10</v>
      </c>
      <c r="B9" s="49">
        <v>40</v>
      </c>
      <c r="C9" s="49">
        <v>39</v>
      </c>
      <c r="D9" s="49">
        <v>85</v>
      </c>
      <c r="E9" s="16">
        <f>SUM(B9:D9)</f>
        <v>164</v>
      </c>
      <c r="F9" s="20">
        <f>B9/E9</f>
        <v>0.24390243902439024</v>
      </c>
      <c r="G9" s="49">
        <v>64</v>
      </c>
      <c r="H9" s="21">
        <f>G9/D9</f>
        <v>0.7529411764705882</v>
      </c>
      <c r="I9" s="20"/>
      <c r="J9" s="49">
        <v>7</v>
      </c>
      <c r="K9" s="49">
        <v>59</v>
      </c>
      <c r="L9" s="49">
        <v>61</v>
      </c>
      <c r="M9" s="16">
        <f>SUM(J9:L9)</f>
        <v>127</v>
      </c>
      <c r="N9" s="20">
        <f>J9/M9</f>
        <v>0.05511811023622047</v>
      </c>
      <c r="O9" s="49">
        <v>52</v>
      </c>
      <c r="P9" s="21">
        <f>O9/L9</f>
        <v>0.8524590163934426</v>
      </c>
    </row>
    <row r="10" spans="1:16" s="5" customFormat="1" ht="12.75">
      <c r="A10" s="14" t="s">
        <v>11</v>
      </c>
      <c r="B10" s="16">
        <f>SUM(B6:B9)</f>
        <v>132</v>
      </c>
      <c r="C10" s="16">
        <f>SUM(C6:C9)</f>
        <v>165</v>
      </c>
      <c r="D10" s="16">
        <f>SUM(D6:D9)</f>
        <v>398</v>
      </c>
      <c r="E10" s="16">
        <f>SUM(E6:E9)</f>
        <v>695</v>
      </c>
      <c r="F10" s="20">
        <f>B10/E10</f>
        <v>0.18992805755395684</v>
      </c>
      <c r="G10" s="16">
        <f>SUM(G6:G9)</f>
        <v>317</v>
      </c>
      <c r="H10" s="21">
        <f>G10/D10</f>
        <v>0.7964824120603015</v>
      </c>
      <c r="I10" s="20"/>
      <c r="J10" s="16">
        <f>SUM(J6:J9)</f>
        <v>45</v>
      </c>
      <c r="K10" s="16">
        <f>SUM(K6:K9)</f>
        <v>188</v>
      </c>
      <c r="L10" s="16">
        <f>SUM(L6:L9)</f>
        <v>298</v>
      </c>
      <c r="M10" s="16">
        <f>SUM(M6:M9)</f>
        <v>531</v>
      </c>
      <c r="N10" s="20">
        <f>J10/M10</f>
        <v>0.0847457627118644</v>
      </c>
      <c r="O10" s="16">
        <f>SUM(O6:O9)</f>
        <v>231</v>
      </c>
      <c r="P10" s="21">
        <f>O10/L10</f>
        <v>0.7751677852348994</v>
      </c>
    </row>
    <row r="11" spans="1:16" s="5" customFormat="1" ht="13.5" thickBot="1">
      <c r="A11" s="14"/>
      <c r="B11" s="16"/>
      <c r="C11" s="16"/>
      <c r="D11" s="16"/>
      <c r="E11" s="16"/>
      <c r="F11" s="20"/>
      <c r="G11" s="16"/>
      <c r="H11" s="21"/>
      <c r="I11" s="20"/>
      <c r="J11" s="16"/>
      <c r="K11" s="16"/>
      <c r="L11" s="16"/>
      <c r="M11" s="16"/>
      <c r="N11" s="20"/>
      <c r="O11" s="16"/>
      <c r="P11" s="21"/>
    </row>
    <row r="12" spans="1:16" s="5" customFormat="1" ht="15" thickBot="1">
      <c r="A12" s="14" t="s">
        <v>28</v>
      </c>
      <c r="B12" s="50">
        <v>7</v>
      </c>
      <c r="C12" s="50">
        <v>46</v>
      </c>
      <c r="D12" s="50">
        <v>55</v>
      </c>
      <c r="E12" s="16">
        <f>SUM(B12:D12)</f>
        <v>108</v>
      </c>
      <c r="F12" s="20">
        <f>B12/E12</f>
        <v>0.06481481481481481</v>
      </c>
      <c r="G12" s="50">
        <v>39</v>
      </c>
      <c r="H12" s="21">
        <f>G12/D12</f>
        <v>0.7090909090909091</v>
      </c>
      <c r="I12" s="20"/>
      <c r="J12" s="50">
        <v>14</v>
      </c>
      <c r="K12" s="50">
        <v>44</v>
      </c>
      <c r="L12" s="50">
        <v>55</v>
      </c>
      <c r="M12" s="16">
        <f>SUM(J12:L12)</f>
        <v>113</v>
      </c>
      <c r="N12" s="20">
        <f>J12/M12</f>
        <v>0.12389380530973451</v>
      </c>
      <c r="O12" s="50">
        <v>34</v>
      </c>
      <c r="P12" s="21">
        <f>O12/L12</f>
        <v>0.6181818181818182</v>
      </c>
    </row>
    <row r="13" spans="1:16" s="5" customFormat="1" ht="15" thickBot="1">
      <c r="A13" s="14" t="s">
        <v>29</v>
      </c>
      <c r="B13" s="50">
        <v>12</v>
      </c>
      <c r="C13" s="50">
        <v>64</v>
      </c>
      <c r="D13" s="50">
        <v>81</v>
      </c>
      <c r="E13" s="16">
        <f>SUM(B13:D13)</f>
        <v>157</v>
      </c>
      <c r="F13" s="20">
        <f>B13/E13</f>
        <v>0.07643312101910828</v>
      </c>
      <c r="G13" s="50">
        <v>64</v>
      </c>
      <c r="H13" s="21">
        <f>G13/D13</f>
        <v>0.7901234567901234</v>
      </c>
      <c r="I13" s="20"/>
      <c r="J13" s="50">
        <v>17</v>
      </c>
      <c r="K13" s="50">
        <v>54</v>
      </c>
      <c r="L13" s="50">
        <v>85</v>
      </c>
      <c r="M13" s="16">
        <f>SUM(J13:L13)</f>
        <v>156</v>
      </c>
      <c r="N13" s="20">
        <f>J13/M13</f>
        <v>0.10897435897435898</v>
      </c>
      <c r="O13" s="50">
        <v>58</v>
      </c>
      <c r="P13" s="21">
        <f>O13/L13</f>
        <v>0.6823529411764706</v>
      </c>
    </row>
    <row r="14" spans="1:16" s="5" customFormat="1" ht="15" thickBot="1">
      <c r="A14" s="14" t="s">
        <v>26</v>
      </c>
      <c r="B14" s="50">
        <v>10</v>
      </c>
      <c r="C14" s="50">
        <v>52</v>
      </c>
      <c r="D14" s="50">
        <v>50</v>
      </c>
      <c r="E14" s="16">
        <f>SUM(B14:D14)</f>
        <v>112</v>
      </c>
      <c r="F14" s="20">
        <f>B14/E14</f>
        <v>0.08928571428571429</v>
      </c>
      <c r="G14" s="50">
        <v>35</v>
      </c>
      <c r="H14" s="21">
        <f>G14/D14</f>
        <v>0.7</v>
      </c>
      <c r="I14" s="20"/>
      <c r="J14" s="50">
        <v>7</v>
      </c>
      <c r="K14" s="50">
        <v>55</v>
      </c>
      <c r="L14" s="50">
        <v>39</v>
      </c>
      <c r="M14" s="16">
        <f>SUM(J14:L14)</f>
        <v>101</v>
      </c>
      <c r="N14" s="20">
        <f>J14/M14</f>
        <v>0.06930693069306931</v>
      </c>
      <c r="O14" s="50">
        <v>21</v>
      </c>
      <c r="P14" s="21">
        <f>O14/L14</f>
        <v>0.5384615384615384</v>
      </c>
    </row>
    <row r="15" spans="1:16" s="5" customFormat="1" ht="15" thickBot="1">
      <c r="A15" s="14" t="s">
        <v>27</v>
      </c>
      <c r="B15" s="50">
        <v>9</v>
      </c>
      <c r="C15" s="50">
        <v>43</v>
      </c>
      <c r="D15" s="50">
        <v>65</v>
      </c>
      <c r="E15" s="16">
        <f>SUM(B15:D15)</f>
        <v>117</v>
      </c>
      <c r="F15" s="20">
        <f>B15/E15</f>
        <v>0.07692307692307693</v>
      </c>
      <c r="G15" s="50">
        <v>46</v>
      </c>
      <c r="H15" s="21">
        <f>G15/D15</f>
        <v>0.7076923076923077</v>
      </c>
      <c r="I15" s="20"/>
      <c r="J15" s="50">
        <v>13</v>
      </c>
      <c r="K15" s="50">
        <v>44</v>
      </c>
      <c r="L15" s="50">
        <v>44</v>
      </c>
      <c r="M15" s="16">
        <f>SUM(J15:L15)</f>
        <v>101</v>
      </c>
      <c r="N15" s="20">
        <f>J15/M15</f>
        <v>0.12871287128712872</v>
      </c>
      <c r="O15" s="50">
        <v>33</v>
      </c>
      <c r="P15" s="21">
        <f>O15/L15</f>
        <v>0.75</v>
      </c>
    </row>
    <row r="16" spans="1:16" ht="12.75">
      <c r="A16" s="14" t="s">
        <v>30</v>
      </c>
      <c r="B16" s="16">
        <f>SUM(B12:B15)</f>
        <v>38</v>
      </c>
      <c r="C16" s="16">
        <f>SUM(C12:C15)</f>
        <v>205</v>
      </c>
      <c r="D16" s="16">
        <f>SUM(D12:D15)</f>
        <v>251</v>
      </c>
      <c r="E16" s="16">
        <f>SUM(B16:D16)</f>
        <v>494</v>
      </c>
      <c r="F16" s="20">
        <f>B16/E16</f>
        <v>0.07692307692307693</v>
      </c>
      <c r="G16" s="16">
        <f>SUM(G12:G15)</f>
        <v>184</v>
      </c>
      <c r="H16" s="21">
        <f>G16/D16</f>
        <v>0.7330677290836654</v>
      </c>
      <c r="I16" s="20"/>
      <c r="J16" s="16">
        <f>SUM(J12:J15)</f>
        <v>51</v>
      </c>
      <c r="K16" s="16">
        <f>SUM(K12:K15)</f>
        <v>197</v>
      </c>
      <c r="L16" s="16">
        <f>SUM(L12:L15)</f>
        <v>223</v>
      </c>
      <c r="M16" s="16">
        <f>SUM(J16:L16)</f>
        <v>471</v>
      </c>
      <c r="N16" s="20">
        <f>J16/M16</f>
        <v>0.10828025477707007</v>
      </c>
      <c r="O16" s="16">
        <f>SUM(O12:O15)</f>
        <v>146</v>
      </c>
      <c r="P16" s="21">
        <f>O16/L16</f>
        <v>0.6547085201793722</v>
      </c>
    </row>
    <row r="17" spans="1:16" ht="12.75">
      <c r="A17" s="14"/>
      <c r="B17" s="16"/>
      <c r="C17" s="16"/>
      <c r="D17" s="16"/>
      <c r="E17" s="16"/>
      <c r="F17" s="16"/>
      <c r="G17" s="18"/>
      <c r="H17" s="46"/>
      <c r="I17" s="16"/>
      <c r="J17" s="16"/>
      <c r="K17" s="16"/>
      <c r="L17" s="16"/>
      <c r="M17" s="16"/>
      <c r="N17" s="16"/>
      <c r="O17" s="18"/>
      <c r="P17" s="18"/>
    </row>
    <row r="18" spans="1:16" s="44" customFormat="1" ht="15.75">
      <c r="A18" s="36" t="s">
        <v>12</v>
      </c>
      <c r="B18" s="16"/>
      <c r="C18" s="16"/>
      <c r="D18" s="16"/>
      <c r="E18" s="16"/>
      <c r="F18" s="16"/>
      <c r="G18" s="24"/>
      <c r="H18" s="24"/>
      <c r="I18" s="16"/>
      <c r="J18" s="16"/>
      <c r="K18" s="16"/>
      <c r="L18" s="31"/>
      <c r="M18" s="31"/>
      <c r="N18" s="31"/>
      <c r="O18" s="24"/>
      <c r="P18" s="24"/>
    </row>
    <row r="19" spans="1:16" s="6" customFormat="1" ht="12.75">
      <c r="A19" s="15"/>
      <c r="B19" s="48" t="s">
        <v>36</v>
      </c>
      <c r="C19" s="22"/>
      <c r="D19" s="22"/>
      <c r="E19" s="22"/>
      <c r="F19" s="22"/>
      <c r="G19" s="13" t="s">
        <v>13</v>
      </c>
      <c r="H19" s="23"/>
      <c r="I19" s="22"/>
      <c r="J19" s="48" t="s">
        <v>37</v>
      </c>
      <c r="K19" s="22"/>
      <c r="L19" s="22"/>
      <c r="M19" s="22"/>
      <c r="N19" s="22"/>
      <c r="O19" s="13" t="s">
        <v>13</v>
      </c>
      <c r="P19" s="23"/>
    </row>
    <row r="20" spans="1:16" ht="13.5" thickBot="1">
      <c r="A20" s="14" t="s">
        <v>1</v>
      </c>
      <c r="B20" s="16" t="s">
        <v>2</v>
      </c>
      <c r="C20" s="16" t="s">
        <v>3</v>
      </c>
      <c r="D20" s="17" t="s">
        <v>4</v>
      </c>
      <c r="E20" s="16" t="s">
        <v>5</v>
      </c>
      <c r="F20" s="16" t="s">
        <v>6</v>
      </c>
      <c r="G20" s="18" t="s">
        <v>15</v>
      </c>
      <c r="H20" s="19" t="s">
        <v>16</v>
      </c>
      <c r="I20" s="16"/>
      <c r="J20" s="16" t="s">
        <v>2</v>
      </c>
      <c r="K20" s="16" t="s">
        <v>3</v>
      </c>
      <c r="L20" s="17" t="s">
        <v>4</v>
      </c>
      <c r="M20" s="16" t="s">
        <v>5</v>
      </c>
      <c r="N20" s="16" t="s">
        <v>6</v>
      </c>
      <c r="O20" s="18" t="s">
        <v>15</v>
      </c>
      <c r="P20" s="19" t="s">
        <v>16</v>
      </c>
    </row>
    <row r="21" spans="1:16" s="6" customFormat="1" ht="15" thickBot="1">
      <c r="A21" s="14" t="s">
        <v>7</v>
      </c>
      <c r="B21" s="49">
        <v>34</v>
      </c>
      <c r="C21" s="49">
        <v>46</v>
      </c>
      <c r="D21" s="49">
        <v>70</v>
      </c>
      <c r="E21" s="16">
        <f>SUM(B21:D21)</f>
        <v>150</v>
      </c>
      <c r="F21" s="20">
        <f>B21/E21</f>
        <v>0.22666666666666666</v>
      </c>
      <c r="G21" s="49">
        <v>51</v>
      </c>
      <c r="H21" s="21">
        <f>G21/D21</f>
        <v>0.7285714285714285</v>
      </c>
      <c r="I21" s="20"/>
      <c r="J21" s="49">
        <v>13</v>
      </c>
      <c r="K21" s="49">
        <v>45</v>
      </c>
      <c r="L21" s="49">
        <v>74</v>
      </c>
      <c r="M21" s="16">
        <f>SUM(J21:L21)</f>
        <v>132</v>
      </c>
      <c r="N21" s="20">
        <f>J21/M21</f>
        <v>0.09848484848484848</v>
      </c>
      <c r="O21" s="49">
        <v>41</v>
      </c>
      <c r="P21" s="21">
        <f>O21/L21</f>
        <v>0.5540540540540541</v>
      </c>
    </row>
    <row r="22" spans="1:16" s="6" customFormat="1" ht="15" thickBot="1">
      <c r="A22" s="14" t="s">
        <v>8</v>
      </c>
      <c r="B22" s="49">
        <v>22</v>
      </c>
      <c r="C22" s="49">
        <v>22</v>
      </c>
      <c r="D22" s="49">
        <v>70</v>
      </c>
      <c r="E22" s="16">
        <f>SUM(B22:D22)</f>
        <v>114</v>
      </c>
      <c r="F22" s="20">
        <f>B22/E22</f>
        <v>0.19298245614035087</v>
      </c>
      <c r="G22" s="49">
        <v>45</v>
      </c>
      <c r="H22" s="21">
        <f>G22/D22</f>
        <v>0.6428571428571429</v>
      </c>
      <c r="I22" s="20"/>
      <c r="J22" s="49">
        <v>21</v>
      </c>
      <c r="K22" s="49">
        <v>42</v>
      </c>
      <c r="L22" s="49">
        <v>84</v>
      </c>
      <c r="M22" s="16">
        <f>SUM(J22:L22)</f>
        <v>147</v>
      </c>
      <c r="N22" s="20">
        <f>J22/M22</f>
        <v>0.14285714285714285</v>
      </c>
      <c r="O22" s="49">
        <v>52</v>
      </c>
      <c r="P22" s="21">
        <f>O22/L22</f>
        <v>0.6190476190476191</v>
      </c>
    </row>
    <row r="23" spans="1:16" s="6" customFormat="1" ht="15" thickBot="1">
      <c r="A23" s="14" t="s">
        <v>9</v>
      </c>
      <c r="B23" s="49">
        <v>37</v>
      </c>
      <c r="C23" s="49">
        <v>54</v>
      </c>
      <c r="D23" s="49">
        <v>67</v>
      </c>
      <c r="E23" s="16">
        <f>SUM(B23:D23)</f>
        <v>158</v>
      </c>
      <c r="F23" s="20">
        <f>B23/E23</f>
        <v>0.23417721518987342</v>
      </c>
      <c r="G23" s="49">
        <v>53</v>
      </c>
      <c r="H23" s="21">
        <f>G23/D23</f>
        <v>0.7910447761194029</v>
      </c>
      <c r="I23" s="20"/>
      <c r="J23" s="49">
        <v>14</v>
      </c>
      <c r="K23" s="49">
        <v>42</v>
      </c>
      <c r="L23" s="49">
        <v>47</v>
      </c>
      <c r="M23" s="16">
        <f>SUM(J23:L23)</f>
        <v>103</v>
      </c>
      <c r="N23" s="20">
        <f>J23/M23</f>
        <v>0.13592233009708737</v>
      </c>
      <c r="O23" s="49">
        <v>32</v>
      </c>
      <c r="P23" s="21">
        <f>O23/L23</f>
        <v>0.6808510638297872</v>
      </c>
    </row>
    <row r="24" spans="1:16" s="6" customFormat="1" ht="15" thickBot="1">
      <c r="A24" s="14" t="s">
        <v>10</v>
      </c>
      <c r="B24" s="49">
        <v>40</v>
      </c>
      <c r="C24" s="49">
        <v>46</v>
      </c>
      <c r="D24" s="49">
        <v>68</v>
      </c>
      <c r="E24" s="16">
        <f>SUM(B24:D24)</f>
        <v>154</v>
      </c>
      <c r="F24" s="20">
        <f>B24/E24</f>
        <v>0.2597402597402597</v>
      </c>
      <c r="G24" s="49">
        <v>47</v>
      </c>
      <c r="H24" s="21">
        <f>G24/D24</f>
        <v>0.6911764705882353</v>
      </c>
      <c r="I24" s="20"/>
      <c r="J24" s="49">
        <v>16</v>
      </c>
      <c r="K24" s="49">
        <v>49</v>
      </c>
      <c r="L24" s="49">
        <v>51</v>
      </c>
      <c r="M24" s="16">
        <f>SUM(J24:L24)</f>
        <v>116</v>
      </c>
      <c r="N24" s="20">
        <f>J24/M24</f>
        <v>0.13793103448275862</v>
      </c>
      <c r="O24" s="49">
        <v>43</v>
      </c>
      <c r="P24" s="21">
        <f>O24/L24</f>
        <v>0.8431372549019608</v>
      </c>
    </row>
    <row r="25" spans="1:16" s="7" customFormat="1" ht="12.75">
      <c r="A25" s="14" t="s">
        <v>11</v>
      </c>
      <c r="B25" s="16">
        <f>SUM(B21:B24)</f>
        <v>133</v>
      </c>
      <c r="C25" s="16">
        <f>SUM(C21:C24)</f>
        <v>168</v>
      </c>
      <c r="D25" s="16">
        <f>SUM(D21:D24)</f>
        <v>275</v>
      </c>
      <c r="E25" s="16">
        <f>SUM(E21:E24)</f>
        <v>576</v>
      </c>
      <c r="F25" s="20">
        <f>B25/E25</f>
        <v>0.2309027777777778</v>
      </c>
      <c r="G25" s="18">
        <f>SUM(G21:G24)</f>
        <v>196</v>
      </c>
      <c r="H25" s="21">
        <f>G25/D25</f>
        <v>0.7127272727272728</v>
      </c>
      <c r="I25" s="20"/>
      <c r="J25" s="16">
        <f>SUM(J21:J24)</f>
        <v>64</v>
      </c>
      <c r="K25" s="16">
        <f>SUM(K21:K24)</f>
        <v>178</v>
      </c>
      <c r="L25" s="16">
        <f>SUM(L21:L24)</f>
        <v>256</v>
      </c>
      <c r="M25" s="16">
        <f>SUM(M21:M24)</f>
        <v>498</v>
      </c>
      <c r="N25" s="20">
        <f>J25/M25</f>
        <v>0.1285140562248996</v>
      </c>
      <c r="O25" s="18">
        <f>SUM(O21:O24)</f>
        <v>168</v>
      </c>
      <c r="P25" s="21">
        <f>O25/L25</f>
        <v>0.65625</v>
      </c>
    </row>
    <row r="26" spans="1:16" s="7" customFormat="1" ht="13.5" thickBot="1">
      <c r="A26" s="14"/>
      <c r="B26" s="16"/>
      <c r="C26" s="16"/>
      <c r="D26" s="16"/>
      <c r="E26" s="16"/>
      <c r="F26" s="20"/>
      <c r="G26" s="18"/>
      <c r="H26" s="21"/>
      <c r="I26" s="20"/>
      <c r="J26" s="16"/>
      <c r="K26" s="16"/>
      <c r="L26" s="16"/>
      <c r="M26" s="16"/>
      <c r="N26" s="20"/>
      <c r="O26" s="18"/>
      <c r="P26" s="21"/>
    </row>
    <row r="27" spans="1:16" s="7" customFormat="1" ht="15" thickBot="1">
      <c r="A27" s="14" t="s">
        <v>28</v>
      </c>
      <c r="B27" s="49">
        <v>15</v>
      </c>
      <c r="C27" s="49">
        <v>50</v>
      </c>
      <c r="D27" s="49">
        <v>34</v>
      </c>
      <c r="E27" s="16">
        <f>SUM(B27:D27)</f>
        <v>99</v>
      </c>
      <c r="F27" s="20">
        <f>B27/E27</f>
        <v>0.15151515151515152</v>
      </c>
      <c r="G27" s="49">
        <v>19</v>
      </c>
      <c r="H27" s="21">
        <f>G27/D27</f>
        <v>0.5588235294117647</v>
      </c>
      <c r="I27" s="20"/>
      <c r="J27" s="49">
        <v>20</v>
      </c>
      <c r="K27" s="49">
        <v>59</v>
      </c>
      <c r="L27" s="49">
        <v>58</v>
      </c>
      <c r="M27" s="16">
        <f>SUM(J27:L27)</f>
        <v>137</v>
      </c>
      <c r="N27" s="20">
        <f>J27/M27</f>
        <v>0.145985401459854</v>
      </c>
      <c r="O27" s="49">
        <v>38</v>
      </c>
      <c r="P27" s="21">
        <f>O27/L27</f>
        <v>0.6551724137931034</v>
      </c>
    </row>
    <row r="28" spans="1:16" s="7" customFormat="1" ht="15" thickBot="1">
      <c r="A28" s="14" t="s">
        <v>29</v>
      </c>
      <c r="B28" s="49">
        <v>10</v>
      </c>
      <c r="C28" s="49">
        <v>32</v>
      </c>
      <c r="D28" s="49">
        <v>47</v>
      </c>
      <c r="E28" s="16">
        <f>SUM(B28:D28)</f>
        <v>89</v>
      </c>
      <c r="F28" s="20">
        <f>B28/E28</f>
        <v>0.11235955056179775</v>
      </c>
      <c r="G28" s="49">
        <v>28</v>
      </c>
      <c r="H28" s="21">
        <f>G28/D28</f>
        <v>0.5957446808510638</v>
      </c>
      <c r="I28" s="20"/>
      <c r="J28" s="49">
        <v>2</v>
      </c>
      <c r="K28" s="49">
        <v>51</v>
      </c>
      <c r="L28" s="49">
        <v>55</v>
      </c>
      <c r="M28" s="16">
        <f>SUM(J28:L28)</f>
        <v>108</v>
      </c>
      <c r="N28" s="20">
        <f>J28/M28</f>
        <v>0.018518518518518517</v>
      </c>
      <c r="O28" s="49">
        <v>40</v>
      </c>
      <c r="P28" s="21">
        <f>O28/L28</f>
        <v>0.7272727272727273</v>
      </c>
    </row>
    <row r="29" spans="1:16" s="7" customFormat="1" ht="15" thickBot="1">
      <c r="A29" s="14" t="s">
        <v>26</v>
      </c>
      <c r="B29" s="49">
        <v>13</v>
      </c>
      <c r="C29" s="49">
        <v>38</v>
      </c>
      <c r="D29" s="49">
        <v>51</v>
      </c>
      <c r="E29" s="16">
        <f>SUM(B29:D29)</f>
        <v>102</v>
      </c>
      <c r="F29" s="20">
        <f>B29/E29</f>
        <v>0.12745098039215685</v>
      </c>
      <c r="G29" s="49">
        <v>37</v>
      </c>
      <c r="H29" s="21">
        <f>G29/D29</f>
        <v>0.7254901960784313</v>
      </c>
      <c r="I29" s="20"/>
      <c r="J29" s="49">
        <v>10</v>
      </c>
      <c r="K29" s="49">
        <v>60</v>
      </c>
      <c r="L29" s="49">
        <v>37</v>
      </c>
      <c r="M29" s="16">
        <f>SUM(J29:L29)</f>
        <v>107</v>
      </c>
      <c r="N29" s="20">
        <f>J29/M29</f>
        <v>0.09345794392523364</v>
      </c>
      <c r="O29" s="49">
        <v>24</v>
      </c>
      <c r="P29" s="21">
        <f>O29/L29</f>
        <v>0.6486486486486487</v>
      </c>
    </row>
    <row r="30" spans="1:16" s="7" customFormat="1" ht="15" thickBot="1">
      <c r="A30" s="14" t="s">
        <v>27</v>
      </c>
      <c r="B30" s="49">
        <v>15</v>
      </c>
      <c r="C30" s="49">
        <v>50</v>
      </c>
      <c r="D30" s="49">
        <v>32</v>
      </c>
      <c r="E30" s="16">
        <f>SUM(B30:D30)</f>
        <v>97</v>
      </c>
      <c r="F30" s="20">
        <f>B30/E30</f>
        <v>0.15463917525773196</v>
      </c>
      <c r="G30" s="49">
        <v>18</v>
      </c>
      <c r="H30" s="21">
        <f>G30/D30</f>
        <v>0.5625</v>
      </c>
      <c r="I30" s="20"/>
      <c r="J30" s="49">
        <v>10</v>
      </c>
      <c r="K30" s="49">
        <v>46</v>
      </c>
      <c r="L30" s="49">
        <v>42</v>
      </c>
      <c r="M30" s="16">
        <f>SUM(J30:L30)</f>
        <v>98</v>
      </c>
      <c r="N30" s="20">
        <f>J30/M30</f>
        <v>0.10204081632653061</v>
      </c>
      <c r="O30" s="49">
        <v>22</v>
      </c>
      <c r="P30" s="21">
        <f>O30/L30</f>
        <v>0.5238095238095238</v>
      </c>
    </row>
    <row r="31" spans="1:16" s="7" customFormat="1" ht="12.75">
      <c r="A31" s="14" t="s">
        <v>30</v>
      </c>
      <c r="B31" s="16">
        <f>SUM(B27:B30)</f>
        <v>53</v>
      </c>
      <c r="C31" s="16">
        <f>SUM(C27:C30)</f>
        <v>170</v>
      </c>
      <c r="D31" s="16">
        <f>SUM(D27:D30)</f>
        <v>164</v>
      </c>
      <c r="E31" s="16">
        <f>SUM(B31:D31)</f>
        <v>387</v>
      </c>
      <c r="F31" s="20">
        <f>B31/E31</f>
        <v>0.13695090439276486</v>
      </c>
      <c r="G31" s="16">
        <f>SUM(G27:G30)</f>
        <v>102</v>
      </c>
      <c r="H31" s="21">
        <f>G31/D31</f>
        <v>0.6219512195121951</v>
      </c>
      <c r="I31" s="20"/>
      <c r="J31" s="16">
        <f>SUM(J27:J30)</f>
        <v>42</v>
      </c>
      <c r="K31" s="16">
        <f>SUM(K27:K30)</f>
        <v>216</v>
      </c>
      <c r="L31" s="16">
        <f>SUM(L27:L30)</f>
        <v>192</v>
      </c>
      <c r="M31" s="16">
        <f>SUM(J31:L31)</f>
        <v>450</v>
      </c>
      <c r="N31" s="20">
        <f>J31/M31</f>
        <v>0.09333333333333334</v>
      </c>
      <c r="O31" s="16">
        <f>SUM(O27:O30)</f>
        <v>124</v>
      </c>
      <c r="P31" s="21">
        <f>O31/L31</f>
        <v>0.6458333333333334</v>
      </c>
    </row>
    <row r="32" spans="1:16" s="6" customFormat="1" ht="12.75">
      <c r="A32" s="25"/>
      <c r="B32" s="31"/>
      <c r="C32" s="31"/>
      <c r="D32" s="31"/>
      <c r="E32" s="22"/>
      <c r="F32" s="26"/>
      <c r="G32" s="24"/>
      <c r="H32" s="24"/>
      <c r="I32" s="26"/>
      <c r="J32" s="31"/>
      <c r="K32" s="31"/>
      <c r="L32" s="31"/>
      <c r="M32" s="22"/>
      <c r="N32" s="26"/>
      <c r="O32" s="24"/>
      <c r="P32" s="23"/>
    </row>
    <row r="33" spans="1:15" s="40" customFormat="1" ht="15.75">
      <c r="A33" s="36" t="s">
        <v>32</v>
      </c>
      <c r="B33" s="38"/>
      <c r="C33" s="38"/>
      <c r="D33" s="38"/>
      <c r="E33" s="39"/>
      <c r="F33" s="39"/>
      <c r="G33" s="41"/>
      <c r="H33" s="42"/>
      <c r="I33" s="39"/>
      <c r="J33" s="38"/>
      <c r="K33" s="38"/>
      <c r="L33" s="38"/>
      <c r="M33" s="39"/>
      <c r="N33" s="39"/>
      <c r="O33" s="41"/>
    </row>
    <row r="34" spans="1:16" ht="12.75">
      <c r="A34" s="14"/>
      <c r="B34" s="30" t="s">
        <v>36</v>
      </c>
      <c r="C34" s="16"/>
      <c r="D34" s="17"/>
      <c r="E34" s="16"/>
      <c r="F34" s="16"/>
      <c r="G34" s="37" t="s">
        <v>13</v>
      </c>
      <c r="H34" s="19"/>
      <c r="I34" s="16"/>
      <c r="J34" s="30" t="s">
        <v>37</v>
      </c>
      <c r="K34" s="16"/>
      <c r="L34" s="16"/>
      <c r="M34" s="15"/>
      <c r="N34" s="15"/>
      <c r="O34" s="37" t="s">
        <v>13</v>
      </c>
      <c r="P34" s="13"/>
    </row>
    <row r="35" spans="1:16" s="6" customFormat="1" ht="12.75">
      <c r="A35" s="14" t="s">
        <v>11</v>
      </c>
      <c r="B35" s="16">
        <f>SUM(B10,B25)</f>
        <v>265</v>
      </c>
      <c r="C35" s="16">
        <f>SUM(C10,C25)</f>
        <v>333</v>
      </c>
      <c r="D35" s="16">
        <f>SUM(D10,D25)</f>
        <v>673</v>
      </c>
      <c r="E35" s="16">
        <f>SUM(E10,E25)</f>
        <v>1271</v>
      </c>
      <c r="F35" s="20">
        <f>B35/E35</f>
        <v>0.2084972462627852</v>
      </c>
      <c r="G35" s="18">
        <f>SUM(G10,G25)</f>
        <v>513</v>
      </c>
      <c r="H35" s="21">
        <f>G35/D35</f>
        <v>0.7622585438335809</v>
      </c>
      <c r="I35" s="20"/>
      <c r="J35" s="16">
        <f>SUM(J10,J25)</f>
        <v>109</v>
      </c>
      <c r="K35" s="16">
        <f>SUM(K10,K25)</f>
        <v>366</v>
      </c>
      <c r="L35" s="16">
        <f>SUM(L10,L25)</f>
        <v>554</v>
      </c>
      <c r="M35" s="16">
        <f>SUM(M10,M25)</f>
        <v>1029</v>
      </c>
      <c r="N35" s="20">
        <f>J35/M35</f>
        <v>0.10592808551992225</v>
      </c>
      <c r="O35" s="18">
        <f>SUM(O10,O25)</f>
        <v>399</v>
      </c>
      <c r="P35" s="21">
        <f>O35/L35</f>
        <v>0.720216606498195</v>
      </c>
    </row>
    <row r="36" spans="1:16" s="6" customFormat="1" ht="12.75">
      <c r="A36" s="14" t="s">
        <v>30</v>
      </c>
      <c r="B36" s="16">
        <f>SUM(B16,B31)</f>
        <v>91</v>
      </c>
      <c r="C36" s="16">
        <f>SUM(C16,C31)</f>
        <v>375</v>
      </c>
      <c r="D36" s="16">
        <f>SUM(D16,D31)</f>
        <v>415</v>
      </c>
      <c r="E36" s="16">
        <f>SUM(E16,E31)</f>
        <v>881</v>
      </c>
      <c r="F36" s="20">
        <f>B36/E36</f>
        <v>0.10329171396140749</v>
      </c>
      <c r="G36" s="16">
        <f>SUM(G16,G31)</f>
        <v>286</v>
      </c>
      <c r="H36" s="21">
        <f>G36/D36</f>
        <v>0.689156626506024</v>
      </c>
      <c r="I36" s="20"/>
      <c r="J36" s="16">
        <f>SUM(J16,J31)</f>
        <v>93</v>
      </c>
      <c r="K36" s="16">
        <f>SUM(K16,K31)</f>
        <v>413</v>
      </c>
      <c r="L36" s="16">
        <f>SUM(L16,L31)</f>
        <v>415</v>
      </c>
      <c r="M36" s="16">
        <f>SUM(M16,M31)</f>
        <v>921</v>
      </c>
      <c r="N36" s="20">
        <f>J36/M36</f>
        <v>0.10097719869706841</v>
      </c>
      <c r="O36" s="16">
        <f>SUM(O16,O31)</f>
        <v>270</v>
      </c>
      <c r="P36" s="21">
        <f>O36/L36</f>
        <v>0.6506024096385542</v>
      </c>
    </row>
    <row r="37" spans="1:16" s="8" customFormat="1" ht="12.75">
      <c r="A37" s="48" t="s">
        <v>14</v>
      </c>
      <c r="B37" s="16"/>
      <c r="C37" s="16"/>
      <c r="D37" s="16"/>
      <c r="E37" s="15"/>
      <c r="F37" s="15"/>
      <c r="G37" s="47"/>
      <c r="H37" s="33"/>
      <c r="I37" s="15"/>
      <c r="J37" s="16"/>
      <c r="K37" s="16"/>
      <c r="L37" s="16"/>
      <c r="M37" s="15"/>
      <c r="N37" s="15"/>
      <c r="O37" s="33"/>
      <c r="P37" s="27"/>
    </row>
    <row r="38" spans="1:16" s="8" customFormat="1" ht="12.75">
      <c r="A38" s="14" t="s">
        <v>11</v>
      </c>
      <c r="B38" s="16">
        <f aca="true" t="shared" si="0" ref="B38:E39">SUM(B35,J35)</f>
        <v>374</v>
      </c>
      <c r="C38" s="16">
        <f t="shared" si="0"/>
        <v>699</v>
      </c>
      <c r="D38" s="16">
        <f t="shared" si="0"/>
        <v>1227</v>
      </c>
      <c r="E38" s="16">
        <f t="shared" si="0"/>
        <v>2300</v>
      </c>
      <c r="F38" s="20">
        <f>B38/E38</f>
        <v>0.16260869565217392</v>
      </c>
      <c r="G38" s="18">
        <f>SUM(G35,O35)</f>
        <v>912</v>
      </c>
      <c r="H38" s="21">
        <f>G38/D38</f>
        <v>0.7432762836185819</v>
      </c>
      <c r="I38" s="20"/>
      <c r="J38" s="16"/>
      <c r="K38" s="32"/>
      <c r="L38" s="32"/>
      <c r="M38" s="28"/>
      <c r="N38" s="28"/>
      <c r="O38" s="33"/>
      <c r="P38" s="27"/>
    </row>
    <row r="39" spans="1:16" s="8" customFormat="1" ht="12.75">
      <c r="A39" s="14" t="s">
        <v>30</v>
      </c>
      <c r="B39" s="16">
        <f t="shared" si="0"/>
        <v>184</v>
      </c>
      <c r="C39" s="16">
        <f t="shared" si="0"/>
        <v>788</v>
      </c>
      <c r="D39" s="16">
        <f t="shared" si="0"/>
        <v>830</v>
      </c>
      <c r="E39" s="16">
        <f t="shared" si="0"/>
        <v>1802</v>
      </c>
      <c r="F39" s="20">
        <f>B39/E39</f>
        <v>0.10210876803551609</v>
      </c>
      <c r="G39" s="18">
        <f>SUM(G36,O36)</f>
        <v>556</v>
      </c>
      <c r="H39" s="21">
        <f>G39/D39</f>
        <v>0.6698795180722892</v>
      </c>
      <c r="I39" s="20"/>
      <c r="J39" s="16"/>
      <c r="K39" s="32"/>
      <c r="L39" s="32"/>
      <c r="M39" s="28"/>
      <c r="N39" s="28"/>
      <c r="O39" s="33"/>
      <c r="P39" s="27"/>
    </row>
    <row r="40" spans="1:16" ht="12.75">
      <c r="A40" s="14"/>
      <c r="B40" s="16"/>
      <c r="C40" s="16"/>
      <c r="D40" s="16"/>
      <c r="E40" s="16"/>
      <c r="F40" s="20"/>
      <c r="G40" s="16"/>
      <c r="H40" s="21"/>
      <c r="I40" s="20"/>
      <c r="J40" s="16"/>
      <c r="K40" s="16"/>
      <c r="L40" s="16"/>
      <c r="M40" s="16"/>
      <c r="N40" s="20"/>
      <c r="O40" s="16"/>
      <c r="P40" s="21"/>
    </row>
    <row r="41" spans="1:16" ht="12.75">
      <c r="A41" s="14" t="s">
        <v>44</v>
      </c>
      <c r="B41" s="16"/>
      <c r="C41" s="16"/>
      <c r="D41" s="16"/>
      <c r="E41" s="16"/>
      <c r="F41" s="20"/>
      <c r="G41" s="16"/>
      <c r="H41" s="21"/>
      <c r="I41" s="20"/>
      <c r="J41" s="16"/>
      <c r="K41" s="16"/>
      <c r="L41" s="16"/>
      <c r="M41" s="16"/>
      <c r="N41" s="20"/>
      <c r="O41" s="16"/>
      <c r="P41" s="21"/>
    </row>
    <row r="42" spans="1:16" ht="12.75">
      <c r="A42" s="14" t="s">
        <v>42</v>
      </c>
      <c r="B42" s="16"/>
      <c r="C42" s="16"/>
      <c r="D42" s="16"/>
      <c r="E42" s="16"/>
      <c r="F42" s="20"/>
      <c r="G42" s="16"/>
      <c r="H42" s="21"/>
      <c r="I42" s="20"/>
      <c r="J42" s="16"/>
      <c r="K42" s="16"/>
      <c r="L42" s="16"/>
      <c r="M42" s="16"/>
      <c r="N42" s="20"/>
      <c r="O42" s="16"/>
      <c r="P42" s="21"/>
    </row>
    <row r="43" spans="1:16" ht="12.75">
      <c r="A43" s="14" t="s">
        <v>41</v>
      </c>
      <c r="B43" s="16"/>
      <c r="C43" s="16"/>
      <c r="D43" s="16"/>
      <c r="E43" s="16"/>
      <c r="F43" s="20"/>
      <c r="G43" s="18"/>
      <c r="H43" s="21"/>
      <c r="I43" s="20"/>
      <c r="J43" s="16"/>
      <c r="K43" s="16"/>
      <c r="L43" s="16"/>
      <c r="M43" s="16"/>
      <c r="N43" s="20"/>
      <c r="O43" s="18"/>
      <c r="P43" s="21"/>
    </row>
    <row r="44" spans="1:16" ht="12.75">
      <c r="A44" s="14" t="s">
        <v>40</v>
      </c>
      <c r="B44" s="16"/>
      <c r="C44" s="16"/>
      <c r="D44" s="16"/>
      <c r="E44" s="16"/>
      <c r="F44" s="20"/>
      <c r="G44" s="18"/>
      <c r="H44" s="21"/>
      <c r="I44" s="20"/>
      <c r="J44" s="16"/>
      <c r="K44" s="16"/>
      <c r="L44" s="16"/>
      <c r="M44" s="16"/>
      <c r="N44" s="20"/>
      <c r="O44" s="18"/>
      <c r="P44" s="21"/>
    </row>
    <row r="45" spans="1:16" ht="12.75">
      <c r="A45" s="14" t="s">
        <v>39</v>
      </c>
      <c r="B45" s="16"/>
      <c r="C45" s="16"/>
      <c r="D45" s="16"/>
      <c r="E45" s="16"/>
      <c r="F45" s="20"/>
      <c r="G45" s="18"/>
      <c r="H45" s="21"/>
      <c r="I45" s="20"/>
      <c r="J45" s="16"/>
      <c r="K45" s="16"/>
      <c r="L45" s="16"/>
      <c r="M45" s="16"/>
      <c r="N45" s="20"/>
      <c r="O45" s="18"/>
      <c r="P45" s="21"/>
    </row>
    <row r="46" spans="1:16" ht="12.75">
      <c r="A46" s="14" t="s">
        <v>38</v>
      </c>
      <c r="B46" s="16"/>
      <c r="C46" s="16"/>
      <c r="D46" s="16"/>
      <c r="E46" s="16"/>
      <c r="F46" s="20"/>
      <c r="G46" s="18"/>
      <c r="H46" s="21"/>
      <c r="I46" s="20"/>
      <c r="J46" s="16"/>
      <c r="K46" s="16"/>
      <c r="L46" s="16"/>
      <c r="M46" s="16"/>
      <c r="N46" s="20"/>
      <c r="O46" s="18"/>
      <c r="P46" s="21"/>
    </row>
    <row r="47" spans="1:16" ht="12.75">
      <c r="A47" s="14" t="s">
        <v>31</v>
      </c>
      <c r="B47" s="16"/>
      <c r="C47" s="16"/>
      <c r="D47" s="16"/>
      <c r="E47" s="16"/>
      <c r="F47" s="20"/>
      <c r="G47" s="18"/>
      <c r="H47" s="21"/>
      <c r="I47" s="20"/>
      <c r="J47" s="16"/>
      <c r="K47" s="16"/>
      <c r="L47" s="16"/>
      <c r="M47" s="15"/>
      <c r="N47" s="15"/>
      <c r="O47" s="18"/>
      <c r="P47" s="13"/>
    </row>
    <row r="48" spans="1:16" ht="12.75">
      <c r="A48" s="14" t="s">
        <v>25</v>
      </c>
      <c r="B48" s="16"/>
      <c r="C48" s="16"/>
      <c r="D48" s="16"/>
      <c r="E48" s="16"/>
      <c r="F48" s="20"/>
      <c r="G48" s="18"/>
      <c r="H48" s="21"/>
      <c r="I48" s="20"/>
      <c r="J48" s="16"/>
      <c r="K48" s="16"/>
      <c r="L48" s="16"/>
      <c r="M48" s="15"/>
      <c r="N48" s="15"/>
      <c r="O48" s="18"/>
      <c r="P48" s="13"/>
    </row>
    <row r="49" spans="1:16" ht="12.75">
      <c r="A49" s="14" t="s">
        <v>24</v>
      </c>
      <c r="B49" s="16"/>
      <c r="C49" s="16"/>
      <c r="D49" s="16"/>
      <c r="E49" s="16"/>
      <c r="F49" s="20"/>
      <c r="G49" s="18"/>
      <c r="H49" s="21"/>
      <c r="I49" s="20"/>
      <c r="J49" s="16"/>
      <c r="K49" s="16"/>
      <c r="L49" s="16"/>
      <c r="M49" s="15"/>
      <c r="N49" s="15"/>
      <c r="O49" s="18"/>
      <c r="P49" s="13"/>
    </row>
    <row r="50" spans="1:16" ht="12.75">
      <c r="A50" s="14" t="s">
        <v>23</v>
      </c>
      <c r="B50" s="16"/>
      <c r="C50" s="16"/>
      <c r="D50" s="16"/>
      <c r="E50" s="16"/>
      <c r="F50" s="20"/>
      <c r="G50" s="18"/>
      <c r="H50" s="21"/>
      <c r="I50" s="20"/>
      <c r="J50" s="16"/>
      <c r="K50" s="16"/>
      <c r="L50" s="16"/>
      <c r="M50" s="15"/>
      <c r="N50" s="15"/>
      <c r="O50" s="18"/>
      <c r="P50" s="13"/>
    </row>
    <row r="51" spans="1:16" ht="12.75">
      <c r="A51" s="14" t="s">
        <v>22</v>
      </c>
      <c r="B51" s="16"/>
      <c r="C51" s="16"/>
      <c r="D51" s="16"/>
      <c r="E51" s="16"/>
      <c r="F51" s="20"/>
      <c r="G51" s="18"/>
      <c r="H51" s="21"/>
      <c r="I51" s="20"/>
      <c r="J51" s="16"/>
      <c r="K51" s="16"/>
      <c r="L51" s="16"/>
      <c r="M51" s="15"/>
      <c r="N51" s="15"/>
      <c r="O51" s="18"/>
      <c r="P51" s="13"/>
    </row>
    <row r="52" ht="12.75">
      <c r="A52" s="15" t="s">
        <v>21</v>
      </c>
    </row>
    <row r="53" ht="12.75">
      <c r="A53" s="15" t="s">
        <v>20</v>
      </c>
    </row>
    <row r="54" spans="1:8" ht="12.75">
      <c r="A54" s="15" t="s">
        <v>33</v>
      </c>
      <c r="H54" s="45"/>
    </row>
    <row r="55" spans="1:8" ht="12.75">
      <c r="A55" s="15" t="s">
        <v>19</v>
      </c>
      <c r="H55" s="45"/>
    </row>
    <row r="56" spans="1:8" ht="12.75">
      <c r="A56" s="15" t="s">
        <v>34</v>
      </c>
      <c r="H56" s="45"/>
    </row>
    <row r="57" spans="1:16" ht="12.75">
      <c r="A57" s="9" t="s">
        <v>18</v>
      </c>
      <c r="B57" s="16"/>
      <c r="C57" s="16"/>
      <c r="D57" s="16"/>
      <c r="E57" s="15"/>
      <c r="F57" s="15"/>
      <c r="G57" s="18"/>
      <c r="H57" s="19"/>
      <c r="I57" s="15"/>
      <c r="J57" s="16"/>
      <c r="K57" s="16"/>
      <c r="L57" s="16"/>
      <c r="M57" s="15"/>
      <c r="N57" s="15"/>
      <c r="O57" s="18"/>
      <c r="P57" s="13"/>
    </row>
    <row r="58" spans="1:16" ht="12.75">
      <c r="A58" s="1" t="s">
        <v>17</v>
      </c>
      <c r="B58" s="16"/>
      <c r="C58" s="16"/>
      <c r="D58" s="16"/>
      <c r="E58" s="15"/>
      <c r="F58" s="15"/>
      <c r="G58" s="18"/>
      <c r="H58" s="19"/>
      <c r="I58" s="15"/>
      <c r="J58" s="16"/>
      <c r="K58" s="16"/>
      <c r="L58" s="16"/>
      <c r="M58" s="15"/>
      <c r="N58" s="15"/>
      <c r="O58" s="18"/>
      <c r="P58" s="13"/>
    </row>
    <row r="59" spans="1:16" ht="12.75">
      <c r="A59" s="35"/>
      <c r="B59" s="16"/>
      <c r="C59" s="16"/>
      <c r="D59" s="16"/>
      <c r="E59" s="15"/>
      <c r="F59" s="15"/>
      <c r="G59" s="18"/>
      <c r="H59" s="19"/>
      <c r="I59" s="15"/>
      <c r="J59" s="16"/>
      <c r="K59" s="16"/>
      <c r="L59" s="16"/>
      <c r="M59" s="15"/>
      <c r="N59" s="15"/>
      <c r="O59" s="18"/>
      <c r="P59" s="13"/>
    </row>
    <row r="60" spans="1:16" s="10" customFormat="1" ht="12.75">
      <c r="A60" s="9"/>
      <c r="B60" s="16"/>
      <c r="C60" s="16"/>
      <c r="D60" s="16"/>
      <c r="E60" s="15"/>
      <c r="F60" s="15"/>
      <c r="G60" s="18"/>
      <c r="H60" s="19"/>
      <c r="I60" s="15"/>
      <c r="J60" s="16"/>
      <c r="K60" s="16"/>
      <c r="L60" s="16"/>
      <c r="M60" s="15"/>
      <c r="N60" s="15"/>
      <c r="O60" s="18"/>
      <c r="P60" s="13"/>
    </row>
    <row r="61" spans="2:16" ht="12.75">
      <c r="B61" s="16"/>
      <c r="C61" s="16"/>
      <c r="D61" s="16"/>
      <c r="E61" s="15"/>
      <c r="F61" s="15"/>
      <c r="G61" s="18"/>
      <c r="H61" s="19"/>
      <c r="I61" s="15"/>
      <c r="J61" s="16"/>
      <c r="K61" s="16"/>
      <c r="L61" s="16"/>
      <c r="M61" s="15"/>
      <c r="N61" s="15"/>
      <c r="O61" s="18"/>
      <c r="P61" s="13"/>
    </row>
    <row r="62" spans="1:16" ht="12.75">
      <c r="A62" s="35"/>
      <c r="B62" s="16"/>
      <c r="C62" s="16"/>
      <c r="D62" s="16"/>
      <c r="E62" s="15"/>
      <c r="F62" s="15"/>
      <c r="G62" s="18"/>
      <c r="H62" s="19"/>
      <c r="I62" s="15"/>
      <c r="J62" s="16"/>
      <c r="K62" s="16"/>
      <c r="L62" s="16"/>
      <c r="M62" s="15"/>
      <c r="N62" s="15"/>
      <c r="O62" s="18"/>
      <c r="P62" s="13"/>
    </row>
    <row r="63" spans="1:16" ht="12.75">
      <c r="A63" s="15"/>
      <c r="B63" s="16"/>
      <c r="C63" s="16"/>
      <c r="D63" s="16"/>
      <c r="E63" s="15"/>
      <c r="F63" s="15"/>
      <c r="G63" s="18"/>
      <c r="H63" s="19"/>
      <c r="I63" s="15"/>
      <c r="J63" s="16"/>
      <c r="K63" s="16"/>
      <c r="L63" s="16"/>
      <c r="M63" s="15"/>
      <c r="N63" s="15"/>
      <c r="O63" s="18"/>
      <c r="P63" s="13"/>
    </row>
    <row r="64" spans="1:16" ht="12.75">
      <c r="A64" s="15"/>
      <c r="B64" s="16"/>
      <c r="C64" s="16"/>
      <c r="D64" s="16"/>
      <c r="E64" s="15"/>
      <c r="F64" s="15"/>
      <c r="G64" s="18"/>
      <c r="H64" s="19"/>
      <c r="I64" s="15"/>
      <c r="J64" s="16"/>
      <c r="K64" s="16"/>
      <c r="L64" s="16"/>
      <c r="M64" s="15"/>
      <c r="N64" s="15"/>
      <c r="O64" s="18"/>
      <c r="P64" s="13"/>
    </row>
    <row r="65" spans="1:14" ht="12.75">
      <c r="A65" s="11"/>
      <c r="B65" s="12"/>
      <c r="C65" s="12"/>
      <c r="D65" s="12"/>
      <c r="E65" s="11"/>
      <c r="F65" s="11"/>
      <c r="I65" s="11"/>
      <c r="J65" s="12"/>
      <c r="K65" s="12"/>
      <c r="L65" s="12"/>
      <c r="M65" s="11"/>
      <c r="N65" s="11"/>
    </row>
    <row r="66" spans="1:14" ht="12.75">
      <c r="A66" s="11"/>
      <c r="B66" s="12"/>
      <c r="C66" s="12"/>
      <c r="D66" s="12"/>
      <c r="E66" s="11"/>
      <c r="F66" s="11"/>
      <c r="I66" s="11"/>
      <c r="J66" s="12"/>
      <c r="K66" s="12"/>
      <c r="L66" s="12"/>
      <c r="M66" s="11"/>
      <c r="N66" s="11"/>
    </row>
    <row r="67" spans="1:14" ht="12.75">
      <c r="A67" s="11"/>
      <c r="B67" s="12"/>
      <c r="C67" s="12"/>
      <c r="D67" s="12"/>
      <c r="E67" s="11"/>
      <c r="F67" s="11"/>
      <c r="I67" s="11"/>
      <c r="J67" s="12"/>
      <c r="K67" s="12"/>
      <c r="L67" s="12"/>
      <c r="M67" s="11"/>
      <c r="N67" s="11"/>
    </row>
    <row r="68" spans="1:14" ht="12.75">
      <c r="A68" s="11"/>
      <c r="B68" s="12"/>
      <c r="C68" s="12"/>
      <c r="D68" s="12"/>
      <c r="E68" s="11"/>
      <c r="F68" s="11"/>
      <c r="I68" s="11"/>
      <c r="J68" s="12"/>
      <c r="K68" s="12"/>
      <c r="L68" s="12"/>
      <c r="M68" s="11"/>
      <c r="N68" s="11"/>
    </row>
    <row r="69" spans="1:14" ht="12.75">
      <c r="A69" s="11"/>
      <c r="B69" s="12"/>
      <c r="C69" s="12"/>
      <c r="D69" s="12"/>
      <c r="E69" s="11"/>
      <c r="F69" s="11"/>
      <c r="I69" s="11"/>
      <c r="J69" s="12"/>
      <c r="K69" s="12"/>
      <c r="L69" s="12"/>
      <c r="M69" s="11"/>
      <c r="N69" s="11"/>
    </row>
    <row r="70" spans="1:14" ht="12.75">
      <c r="A70" s="11"/>
      <c r="B70" s="12"/>
      <c r="C70" s="12"/>
      <c r="D70" s="12"/>
      <c r="E70" s="11"/>
      <c r="F70" s="11"/>
      <c r="I70" s="11"/>
      <c r="J70" s="12"/>
      <c r="K70" s="12"/>
      <c r="L70" s="12"/>
      <c r="M70" s="11"/>
      <c r="N70" s="11"/>
    </row>
  </sheetData>
  <sheetProtection/>
  <printOptions horizontalCentered="1"/>
  <pageMargins left="0.1968503937007874" right="0.1968503937007874" top="0.17" bottom="0.16" header="0" footer="0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10.00390625" defaultRowHeight="12.75"/>
  <cols>
    <col min="1" max="1" width="8.57421875" style="9" customWidth="1"/>
    <col min="2" max="11" width="8.57421875" style="10" customWidth="1"/>
    <col min="12" max="16384" width="10.00390625" style="10" customWidth="1"/>
  </cols>
  <sheetData/>
  <sheetProtection/>
  <printOptions/>
  <pageMargins left="0.39375" right="0.39375" top="0.9840277777777778" bottom="0.9840277777777778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10.00390625" defaultRowHeight="12.75"/>
  <cols>
    <col min="1" max="1" width="8.57421875" style="9" customWidth="1"/>
    <col min="2" max="11" width="8.57421875" style="10" customWidth="1"/>
    <col min="12" max="16384" width="10.00390625" style="10" customWidth="1"/>
  </cols>
  <sheetData/>
  <sheetProtection/>
  <printOptions/>
  <pageMargins left="0.39375" right="0.39375" top="0.9840277777777778" bottom="0.9840277777777778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Snark and Co [non-Boojum]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W0277565</dc:creator>
  <cp:keywords/>
  <dc:description/>
  <cp:lastModifiedBy>Dave</cp:lastModifiedBy>
  <cp:lastPrinted>2024-05-15T17:08:23Z</cp:lastPrinted>
  <dcterms:created xsi:type="dcterms:W3CDTF">2010-05-11T11:43:57Z</dcterms:created>
  <dcterms:modified xsi:type="dcterms:W3CDTF">2024-05-20T09:58:06Z</dcterms:modified>
  <cp:category/>
  <cp:version/>
  <cp:contentType/>
  <cp:contentStatus/>
</cp:coreProperties>
</file>